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cgovtnz-my.sharepoint.com/personal/ryan_nielson_tec_govt_nz/Documents/Desktop/File updates on website/New file/"/>
    </mc:Choice>
  </mc:AlternateContent>
  <xr:revisionPtr revIDLastSave="0" documentId="8_{73E893B1-24FE-4356-8737-A8A4CB0ED109}" xr6:coauthVersionLast="47" xr6:coauthVersionMax="47" xr10:uidLastSave="{00000000-0000-0000-0000-000000000000}"/>
  <workbookProtection lockStructure="1"/>
  <bookViews>
    <workbookView xWindow="38280" yWindow="-120" windowWidth="29040" windowHeight="15840" xr2:uid="{00000000-000D-0000-FFFF-FFFF00000000}"/>
  </bookViews>
  <sheets>
    <sheet name="Summary and sign-off" sheetId="13" r:id="rId1"/>
    <sheet name="Travel" sheetId="1" r:id="rId2"/>
    <sheet name="Hospitality" sheetId="2" r:id="rId3"/>
    <sheet name="All other expenses" sheetId="3" r:id="rId4"/>
    <sheet name="Gifts and benefits" sheetId="4" r:id="rId5"/>
  </sheets>
  <definedNames>
    <definedName name="_xlnm.Print_Area" localSheetId="3">'All other expenses'!$A$1:$E$57</definedName>
    <definedName name="_xlnm.Print_Area" localSheetId="4">'Gifts and benefits'!$A$1:$F$24</definedName>
    <definedName name="_xlnm.Print_Area" localSheetId="2">Hospitality!$A$1:$E$19</definedName>
    <definedName name="_xlnm.Print_Area" localSheetId="0">'Summary and sign-off'!$A$1:$F$23</definedName>
    <definedName name="_xlnm.Print_Area" localSheetId="1">Travel!$A$1:$E$57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3" l="1"/>
  <c r="B16" i="1"/>
  <c r="B41" i="1"/>
  <c r="C15" i="4" l="1"/>
  <c r="C14" i="4"/>
  <c r="B2" i="4" l="1"/>
  <c r="B3" i="4"/>
  <c r="B2" i="3"/>
  <c r="B3" i="3"/>
  <c r="B2" i="2"/>
  <c r="B3" i="2"/>
  <c r="B2" i="1"/>
  <c r="B3" i="1"/>
  <c r="C13" i="13" l="1"/>
  <c r="C12" i="13"/>
  <c r="C11" i="13"/>
  <c r="C16" i="13" l="1"/>
  <c r="C17" i="13"/>
  <c r="B5" i="4" l="1"/>
  <c r="B4" i="4"/>
  <c r="B5" i="3"/>
  <c r="B4" i="3"/>
  <c r="B5" i="2"/>
  <c r="B4" i="2"/>
  <c r="B5" i="1"/>
  <c r="B4" i="1"/>
  <c r="C15" i="13" l="1"/>
  <c r="F12" i="13" l="1"/>
  <c r="C13" i="4"/>
  <c r="F11" i="13" s="1"/>
  <c r="F13" i="13" l="1"/>
  <c r="B46" i="1"/>
  <c r="B17" i="13" s="1"/>
  <c r="B16" i="13"/>
  <c r="B15" i="13"/>
  <c r="B13" i="13" l="1"/>
  <c r="B12" i="2"/>
  <c r="B12" i="13" s="1"/>
  <c r="B11" i="13" l="1"/>
  <c r="B48" i="1"/>
</calcChain>
</file>

<file path=xl/sharedStrings.xml><?xml version="1.0" encoding="utf-8"?>
<sst xmlns="http://schemas.openxmlformats.org/spreadsheetml/2006/main" count="352" uniqueCount="157">
  <si>
    <t>Hospitality</t>
  </si>
  <si>
    <t>Gifts and benefits</t>
  </si>
  <si>
    <t>Agency totals check</t>
  </si>
  <si>
    <t>This summary page updates automatically from the 'Travel', 'Hospitality', 'All other expenses', and 'Gifts and benefits' tabs.
Throughout this workbook, input cells are shaded light green.</t>
  </si>
  <si>
    <t>Summary of expenses</t>
  </si>
  <si>
    <t>Cost in NZ$</t>
  </si>
  <si>
    <r>
      <t>GST inc / exc</t>
    </r>
    <r>
      <rPr>
        <b/>
        <sz val="10"/>
        <rFont val="Arial"/>
        <family val="2"/>
      </rPr>
      <t/>
    </r>
  </si>
  <si>
    <t>Count</t>
  </si>
  <si>
    <t>Travel expenses</t>
  </si>
  <si>
    <t>Number offered</t>
  </si>
  <si>
    <t>Number accepted</t>
  </si>
  <si>
    <t>Other expenses</t>
  </si>
  <si>
    <t>Number declined</t>
  </si>
  <si>
    <t>International Travel</t>
  </si>
  <si>
    <t>Domestic Travel</t>
  </si>
  <si>
    <t>Local Travel</t>
  </si>
  <si>
    <t xml:space="preserve">Notes </t>
  </si>
  <si>
    <t>* Headings on following tabs will pre populate with what you enter on this tab</t>
  </si>
  <si>
    <t>** Create a new workbook for a new or Acting Departmental secretary or Chief Executive</t>
  </si>
  <si>
    <t>*** Update if a shorter or different period is covered</t>
  </si>
  <si>
    <t>**** This disclosure must be approved by the Departmental secretary or Chief Executive and another appropriate party, e.g. Board Chair, Chief Financial Officer or Audit and Risk Committee member</t>
  </si>
  <si>
    <t>Insert additional rows as needed: right click on a row number (left of screen) and select Insert - this will insert a row above selected row.</t>
  </si>
  <si>
    <t>Figures exclude GST</t>
  </si>
  <si>
    <t>Data and totals on this worksheet checked and confirmed</t>
  </si>
  <si>
    <t>This disclosure has been approved by the Departmental Secretary or Chief Executive</t>
  </si>
  <si>
    <t>Accepted</t>
  </si>
  <si>
    <t>Declined</t>
  </si>
  <si>
    <t xml:space="preserve">Organisation Name </t>
  </si>
  <si>
    <t>Disclosure period start</t>
  </si>
  <si>
    <t>Disclosure period end</t>
  </si>
  <si>
    <t>GST on costs</t>
  </si>
  <si>
    <t>International, domestic and local travel expenses</t>
  </si>
  <si>
    <r>
      <t xml:space="preserve">International Travel   </t>
    </r>
    <r>
      <rPr>
        <sz val="12"/>
        <color theme="0"/>
        <rFont val="Arial"/>
        <family val="2"/>
      </rPr>
      <t xml:space="preserve"> (including travel within NZ at beginning and end of overseas trip)</t>
    </r>
  </si>
  <si>
    <t>Location(s)</t>
  </si>
  <si>
    <t>Subtotal - international travel</t>
  </si>
  <si>
    <r>
      <t xml:space="preserve">Domestic Travel   </t>
    </r>
    <r>
      <rPr>
        <sz val="12"/>
        <color theme="0"/>
        <rFont val="Arial"/>
        <family val="2"/>
      </rPr>
      <t xml:space="preserve"> (within NZ, including travel to and from local airport)</t>
    </r>
  </si>
  <si>
    <t>Subtotal - domestic travel</t>
  </si>
  <si>
    <r>
      <t xml:space="preserve">Local Travel    </t>
    </r>
    <r>
      <rPr>
        <sz val="12"/>
        <color theme="0"/>
        <rFont val="Arial"/>
        <family val="2"/>
      </rPr>
      <t>(within City, excluding travel to airport)</t>
    </r>
  </si>
  <si>
    <t>Subtotal - local travel</t>
  </si>
  <si>
    <t>Total travel expenses</t>
  </si>
  <si>
    <t>* Any non-standard date format or date outside 1 July - 30 June will raise an alert. Check entry and select 'Yes' to accept/continue.</t>
  </si>
  <si>
    <t>** Note that GST may not apply to overseas purchases.</t>
  </si>
  <si>
    <t>*** Please include sufficient information to explain the trip and its costs including destination and duration.</t>
  </si>
  <si>
    <t>Group expenditure relating to each overseas trip.</t>
  </si>
  <si>
    <t>Subtotals and totals will appear automatically once you put information in rows above.</t>
  </si>
  <si>
    <t>Mark clearly if there is no information to disclose - provide a note to this effect in the 'Date' column (column A) for each travel category (local, domestic and international).</t>
  </si>
  <si>
    <t xml:space="preserve">Total hospitality expenses </t>
  </si>
  <si>
    <t>* Third parties include people and organisations external to the public service or statutory Crown entities.</t>
  </si>
  <si>
    <t>** Any non-standard date format or date outside 1 July - 30 June will raise an alert. Check entry and select 'Yes' to accept/continue.</t>
  </si>
  <si>
    <t>Total cost will appear automatically once you put information in rows above.</t>
  </si>
  <si>
    <t>Mark clearly if there is no information to disclose - provide a note to this effect in the 'Date' column (column A).</t>
  </si>
  <si>
    <t>All Other Expenses</t>
  </si>
  <si>
    <t xml:space="preserve">Total other expenses </t>
  </si>
  <si>
    <t>Notes</t>
  </si>
  <si>
    <t>GST on values</t>
  </si>
  <si>
    <t>Gifts and Benefits over $50 annual value</t>
  </si>
  <si>
    <t>Total count of gift/benefit entries:</t>
  </si>
  <si>
    <t>Offered</t>
  </si>
  <si>
    <t>A one-off offer of something worth $25 is not included, but if the offer is made more than once a year, it should be disclosed.</t>
  </si>
  <si>
    <t>Include items such as invitations to functions and events, event tickets, gifts from overseas counterparts and commercial organisations (including that accepted by immediate family members).</t>
  </si>
  <si>
    <t>Include gifts and benefits that are declined.</t>
  </si>
  <si>
    <t>Number of gifts/benefits will update automatically once you put information in rows above.</t>
  </si>
  <si>
    <t>Tertiary Education Commission</t>
  </si>
  <si>
    <t>Tim Fowler</t>
  </si>
  <si>
    <t>Expenses are approved by the Board Chair at monthly Board Meetings</t>
  </si>
  <si>
    <t>Airfare</t>
  </si>
  <si>
    <t>Sydney</t>
  </si>
  <si>
    <t>Car rental</t>
  </si>
  <si>
    <t>Meals</t>
  </si>
  <si>
    <t>Parking</t>
  </si>
  <si>
    <t>Taxi</t>
  </si>
  <si>
    <t>Auckland</t>
  </si>
  <si>
    <t>Dunedin</t>
  </si>
  <si>
    <t>Northland</t>
  </si>
  <si>
    <t>Meal</t>
  </si>
  <si>
    <t>Greymouth</t>
  </si>
  <si>
    <t>Queenstown</t>
  </si>
  <si>
    <t>Wellington</t>
  </si>
  <si>
    <t>Lunch for 5</t>
  </si>
  <si>
    <t>Cell phone calls for July 2024</t>
  </si>
  <si>
    <t>Cell phone</t>
  </si>
  <si>
    <t>Cell phone rental for July 2024</t>
  </si>
  <si>
    <t>iPad rental for July 2024</t>
  </si>
  <si>
    <t>iPad</t>
  </si>
  <si>
    <t>Cell phone calls for August 2024</t>
  </si>
  <si>
    <t>Cell phone rental for August 2024</t>
  </si>
  <si>
    <t>iPad rental for August 2024</t>
  </si>
  <si>
    <t>Cell phone calls for September 2024</t>
  </si>
  <si>
    <t>Cell phone rental for September 2024</t>
  </si>
  <si>
    <t>iPad rental for September 2024</t>
  </si>
  <si>
    <t>Cell phone rental for October 2024</t>
  </si>
  <si>
    <t>Cell phone calls for October 2024</t>
  </si>
  <si>
    <t>iPad rental for October 2024</t>
  </si>
  <si>
    <t>Cell phone rental for November 2024</t>
  </si>
  <si>
    <t>Cell phone calls for November 2024</t>
  </si>
  <si>
    <t>iPad rental for November 2024</t>
  </si>
  <si>
    <t>Cell phone rental for December 2024</t>
  </si>
  <si>
    <t>Cell phone calls for December 2024</t>
  </si>
  <si>
    <t>iPad rental for December 2024</t>
  </si>
  <si>
    <t>Cell phone rental for January 2025</t>
  </si>
  <si>
    <t>Cell phone calls for January 2025</t>
  </si>
  <si>
    <t>iPad rental for January 2025</t>
  </si>
  <si>
    <t>Cell phone rental for February 2025</t>
  </si>
  <si>
    <t>Cell phone calls for February 2025</t>
  </si>
  <si>
    <t>iPad rental for February 2025</t>
  </si>
  <si>
    <t>Cell phone rental for March 2025</t>
  </si>
  <si>
    <t>Cell phone calls for March 2025</t>
  </si>
  <si>
    <t>iPad rental for March 2025</t>
  </si>
  <si>
    <t>Cell phone rental for April 2025</t>
  </si>
  <si>
    <t>Cell phone calls for April 2025</t>
  </si>
  <si>
    <t>iPad rental for April 2025</t>
  </si>
  <si>
    <t>Cell phone rental for May 2025</t>
  </si>
  <si>
    <t>Cell phone calls for May 2025</t>
  </si>
  <si>
    <t>iPad rental for May 2025</t>
  </si>
  <si>
    <t>Membership</t>
  </si>
  <si>
    <t>Taxis</t>
  </si>
  <si>
    <t>Cell phone rental for June 2025</t>
  </si>
  <si>
    <t>Cell phone calls for June 2025</t>
  </si>
  <si>
    <t>iPad rental for June 2025</t>
  </si>
  <si>
    <t>Attended high-level education forum with Chinese education delegation and a dinner hosted by the Prime Minister for the visiting Chinese Premier and his delegation</t>
  </si>
  <si>
    <t>Meetings with Auckland University and Auckland University of Technology</t>
  </si>
  <si>
    <t>Financial situation meeting with Otago University - refund</t>
  </si>
  <si>
    <t>Speaking at the Independent Tertiary Education New Zealand (ITENZ) conference</t>
  </si>
  <si>
    <t>Speaker at the Independent Tertiary Education New Zealand (ITENZ) conference</t>
  </si>
  <si>
    <t>Meeting with Vice Chancellor, Otago University</t>
  </si>
  <si>
    <t>Meetings with Gus Gilmore from Te Pūkenga and Frances Valintine from AcademyEX</t>
  </si>
  <si>
    <t>Visit to Northland regarding tertiary provision in Northland</t>
  </si>
  <si>
    <t>Meetings regarding tertiary provision on the West Coast</t>
  </si>
  <si>
    <t>Presenting at the Times Higher Education conference</t>
  </si>
  <si>
    <t>Taxi to Wellington Airport for meeting with Waikato University - flight subsequently cancelled</t>
  </si>
  <si>
    <t>Roaming data pack</t>
  </si>
  <si>
    <t>Wellington Club Annual Membership</t>
  </si>
  <si>
    <t>Accommodation</t>
  </si>
  <si>
    <t>No gifts received</t>
  </si>
  <si>
    <t>Data and totals checked on all sheets</t>
  </si>
  <si>
    <t>Date(s)</t>
  </si>
  <si>
    <t>Purpose of expense</t>
  </si>
  <si>
    <t>Type of expense</t>
  </si>
  <si>
    <t>Chief Executive Expense Disclosure</t>
  </si>
  <si>
    <t>All other expenditure incurred by the chief executive that is not travel, hospitality or gifts.</t>
  </si>
  <si>
    <t>Chief Executive Gifts and Benefits Disclosure</t>
  </si>
  <si>
    <r>
      <rPr>
        <b/>
        <i/>
        <sz val="10"/>
        <color theme="1"/>
        <rFont val="Arial"/>
        <family val="2"/>
      </rPr>
      <t>Includes all gifts, invitations to events and other hospitality</t>
    </r>
    <r>
      <rPr>
        <i/>
        <sz val="10"/>
        <color theme="1"/>
        <rFont val="Arial"/>
        <family val="2"/>
      </rPr>
      <t xml:space="preserve">, of $50 or more in total value per year, offered to the chief executive by people external to the Public Service.
Includes all gifts, invitations or other hospitality </t>
    </r>
    <r>
      <rPr>
        <b/>
        <i/>
        <sz val="10"/>
        <color theme="1"/>
        <rFont val="Arial"/>
        <family val="2"/>
      </rPr>
      <t>whether accepted or declined</t>
    </r>
    <r>
      <rPr>
        <i/>
        <sz val="10"/>
        <color theme="1"/>
        <rFont val="Arial"/>
        <family val="2"/>
      </rPr>
      <t>.</t>
    </r>
  </si>
  <si>
    <t>Hospitality Offered to Third Parties</t>
  </si>
  <si>
    <t>Estimated value in NZ$</t>
  </si>
  <si>
    <t>Other comments</t>
  </si>
  <si>
    <t>Offered by</t>
  </si>
  <si>
    <t>Was the gift accepted?</t>
  </si>
  <si>
    <t>Description</t>
  </si>
  <si>
    <t>Purpose of hospitality</t>
  </si>
  <si>
    <t>All hospitality expenses provided by the chief executive in the context of their job to anyone external to the Public Service or statutory Crown entities.</t>
  </si>
  <si>
    <t>Purpose of travel</t>
  </si>
  <si>
    <t>Organisation Name</t>
  </si>
  <si>
    <t>Chief Executive</t>
  </si>
  <si>
    <t>Chief Executive approval</t>
  </si>
  <si>
    <t>Other sign-off</t>
  </si>
  <si>
    <t>Chief Executive Expenses, Gifts and Benefits Disclosure - summary &amp; sign-off</t>
  </si>
  <si>
    <t>Meet and greet with the Ministry of Education and the new Chief Executive of Te Wananga o Aotearoa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</si>
</sst>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  <numFmt numFmtId="167" formatCode="[$-1409]d\ mmmm\ yyyy;@"/>
  </numFmts>
  <fonts count="29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sz val="12"/>
      <color theme="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sz val="11"/>
      <color theme="1"/>
      <name val="Arial"/>
      <family val="2"/>
    </font>
    <font>
      <b/>
      <sz val="10"/>
      <color rgb="FFFFC000"/>
      <name val="Arial"/>
      <family val="2"/>
    </font>
    <font>
      <sz val="12"/>
      <color theme="0" tint="-0.499984740745262"/>
      <name val="Arial"/>
      <family val="2"/>
    </font>
    <font>
      <b/>
      <sz val="14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165" fontId="19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Protection="1">
      <protection locked="0"/>
    </xf>
    <xf numFmtId="0" fontId="14" fillId="2" borderId="0" xfId="0" applyFont="1" applyFill="1" applyAlignment="1">
      <alignment vertical="center" wrapText="1" readingOrder="1"/>
    </xf>
    <xf numFmtId="0" fontId="14" fillId="0" borderId="0" xfId="0" applyFont="1" applyAlignment="1">
      <alignment vertical="center" wrapText="1" readingOrder="1"/>
    </xf>
    <xf numFmtId="0" fontId="13" fillId="0" borderId="0" xfId="0" applyFont="1" applyAlignment="1">
      <alignment vertical="center" wrapText="1" readingOrder="1"/>
    </xf>
    <xf numFmtId="0" fontId="17" fillId="0" borderId="0" xfId="0" applyFont="1" applyAlignment="1">
      <alignment vertical="center" wrapText="1" readingOrder="1"/>
    </xf>
    <xf numFmtId="0" fontId="17" fillId="0" borderId="3" xfId="0" applyFont="1" applyBorder="1" applyAlignment="1">
      <alignment vertical="center" wrapText="1" readingOrder="1"/>
    </xf>
    <xf numFmtId="0" fontId="23" fillId="0" borderId="3" xfId="0" applyFont="1" applyBorder="1" applyAlignment="1">
      <alignment horizontal="left" vertical="center" wrapText="1" indent="2" readingOrder="1"/>
    </xf>
    <xf numFmtId="0" fontId="22" fillId="0" borderId="0" xfId="0" applyFont="1"/>
    <xf numFmtId="166" fontId="21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horizontal="justify" vertical="center"/>
    </xf>
    <xf numFmtId="0" fontId="16" fillId="3" borderId="0" xfId="0" applyFont="1" applyFill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15" fillId="3" borderId="0" xfId="0" applyFont="1" applyFill="1" applyAlignment="1">
      <alignment vertical="center" wrapText="1" readingOrder="1"/>
    </xf>
    <xf numFmtId="0" fontId="12" fillId="3" borderId="0" xfId="0" applyFont="1" applyFill="1"/>
    <xf numFmtId="1" fontId="17" fillId="0" borderId="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" fontId="13" fillId="0" borderId="0" xfId="0" applyNumberFormat="1" applyFont="1" applyAlignment="1">
      <alignment horizontal="center" vertical="center" wrapText="1"/>
    </xf>
    <xf numFmtId="165" fontId="13" fillId="0" borderId="0" xfId="1" applyFont="1" applyFill="1" applyBorder="1" applyAlignment="1" applyProtection="1">
      <alignment vertical="center" wrapText="1" readingOrder="1"/>
    </xf>
    <xf numFmtId="0" fontId="11" fillId="0" borderId="0" xfId="0" applyFont="1" applyAlignment="1">
      <alignment vertical="center" wrapText="1"/>
    </xf>
    <xf numFmtId="0" fontId="15" fillId="3" borderId="0" xfId="0" applyFont="1" applyFill="1" applyAlignment="1">
      <alignment vertical="center" readingOrder="1"/>
    </xf>
    <xf numFmtId="0" fontId="25" fillId="0" borderId="0" xfId="0" applyFont="1"/>
    <xf numFmtId="166" fontId="15" fillId="5" borderId="0" xfId="0" applyNumberFormat="1" applyFont="1" applyFill="1" applyAlignment="1">
      <alignment horizontal="left" vertical="center" wrapText="1"/>
    </xf>
    <xf numFmtId="1" fontId="15" fillId="5" borderId="0" xfId="0" applyNumberFormat="1" applyFont="1" applyFill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15" fillId="3" borderId="0" xfId="0" applyNumberFormat="1" applyFont="1" applyFill="1" applyAlignment="1">
      <alignment vertical="center"/>
    </xf>
    <xf numFmtId="164" fontId="17" fillId="0" borderId="4" xfId="1" applyNumberFormat="1" applyFont="1" applyFill="1" applyBorder="1" applyAlignment="1" applyProtection="1">
      <alignment vertical="center" wrapText="1" readingOrder="1"/>
    </xf>
    <xf numFmtId="164" fontId="17" fillId="0" borderId="0" xfId="1" applyNumberFormat="1" applyFont="1" applyFill="1" applyBorder="1" applyAlignment="1" applyProtection="1">
      <alignment vertical="center" wrapText="1" readingOrder="1"/>
    </xf>
    <xf numFmtId="164" fontId="23" fillId="0" borderId="4" xfId="1" applyNumberFormat="1" applyFont="1" applyFill="1" applyBorder="1" applyAlignment="1" applyProtection="1">
      <alignment vertical="center" wrapText="1" readingOrder="1"/>
    </xf>
    <xf numFmtId="164" fontId="15" fillId="3" borderId="0" xfId="0" applyNumberFormat="1" applyFont="1" applyFill="1" applyAlignment="1">
      <alignment vertical="center" wrapText="1" readingOrder="1"/>
    </xf>
    <xf numFmtId="0" fontId="11" fillId="0" borderId="5" xfId="1" applyNumberFormat="1" applyFont="1" applyFill="1" applyBorder="1" applyAlignment="1" applyProtection="1">
      <alignment horizontal="center" vertical="center" wrapText="1" readingOrder="1"/>
    </xf>
    <xf numFmtId="0" fontId="11" fillId="0" borderId="0" xfId="1" applyNumberFormat="1" applyFont="1" applyFill="1" applyBorder="1" applyAlignment="1" applyProtection="1">
      <alignment horizontal="center" vertical="center" wrapText="1" readingOrder="1"/>
    </xf>
    <xf numFmtId="0" fontId="24" fillId="0" borderId="5" xfId="1" applyNumberFormat="1" applyFont="1" applyFill="1" applyBorder="1" applyAlignment="1" applyProtection="1">
      <alignment horizontal="center" vertical="center" wrapText="1" readingOrder="1"/>
    </xf>
    <xf numFmtId="0" fontId="26" fillId="3" borderId="0" xfId="0" applyFont="1" applyFill="1" applyAlignment="1">
      <alignment horizontal="center" vertical="center" readingOrder="1"/>
    </xf>
    <xf numFmtId="0" fontId="16" fillId="3" borderId="0" xfId="0" applyFont="1" applyFill="1" applyAlignment="1">
      <alignment vertical="center"/>
    </xf>
    <xf numFmtId="164" fontId="16" fillId="3" borderId="0" xfId="0" applyNumberFormat="1" applyFont="1" applyFill="1" applyAlignment="1">
      <alignment vertical="center"/>
    </xf>
    <xf numFmtId="0" fontId="14" fillId="3" borderId="0" xfId="0" applyFont="1" applyFill="1" applyAlignment="1">
      <alignment vertical="center" wrapText="1" readingOrder="1"/>
    </xf>
    <xf numFmtId="165" fontId="14" fillId="3" borderId="0" xfId="1" applyFont="1" applyFill="1" applyBorder="1" applyAlignment="1" applyProtection="1">
      <alignment horizontal="center" vertical="center" wrapText="1" readingOrder="1"/>
    </xf>
    <xf numFmtId="165" fontId="14" fillId="0" borderId="0" xfId="1" applyFont="1" applyFill="1" applyBorder="1" applyAlignment="1" applyProtection="1">
      <alignment horizontal="center" vertical="center" wrapText="1" readingOrder="1"/>
    </xf>
    <xf numFmtId="0" fontId="14" fillId="4" borderId="0" xfId="0" applyFont="1" applyFill="1" applyAlignment="1">
      <alignment vertical="center" wrapText="1" readingOrder="1"/>
    </xf>
    <xf numFmtId="165" fontId="14" fillId="4" borderId="0" xfId="1" applyFont="1" applyFill="1" applyBorder="1" applyAlignment="1" applyProtection="1">
      <alignment horizontal="center" vertical="center" wrapText="1" readingOrder="1"/>
    </xf>
    <xf numFmtId="0" fontId="16" fillId="0" borderId="0" xfId="0" applyFont="1" applyAlignment="1">
      <alignment wrapText="1"/>
    </xf>
    <xf numFmtId="0" fontId="12" fillId="0" borderId="0" xfId="0" applyFont="1"/>
    <xf numFmtId="0" fontId="16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readingOrder="1"/>
    </xf>
    <xf numFmtId="166" fontId="15" fillId="3" borderId="0" xfId="0" applyNumberFormat="1" applyFont="1" applyFill="1" applyAlignment="1">
      <alignment horizontal="left" vertical="center" wrapText="1"/>
    </xf>
    <xf numFmtId="1" fontId="15" fillId="3" borderId="0" xfId="0" applyNumberFormat="1" applyFont="1" applyFill="1" applyAlignment="1">
      <alignment horizontal="center" vertical="center" wrapText="1"/>
    </xf>
    <xf numFmtId="166" fontId="26" fillId="3" borderId="0" xfId="0" applyNumberFormat="1" applyFont="1" applyFill="1" applyAlignment="1">
      <alignment horizontal="center" vertical="center" wrapText="1"/>
    </xf>
    <xf numFmtId="167" fontId="11" fillId="6" borderId="3" xfId="0" applyNumberFormat="1" applyFont="1" applyFill="1" applyBorder="1" applyAlignment="1" applyProtection="1">
      <alignment vertical="center"/>
      <protection locked="0"/>
    </xf>
    <xf numFmtId="164" fontId="11" fillId="6" borderId="4" xfId="0" applyNumberFormat="1" applyFont="1" applyFill="1" applyBorder="1" applyAlignment="1" applyProtection="1">
      <alignment vertical="center" wrapText="1"/>
      <protection locked="0"/>
    </xf>
    <xf numFmtId="0" fontId="11" fillId="6" borderId="4" xfId="0" applyFont="1" applyFill="1" applyBorder="1" applyAlignment="1" applyProtection="1">
      <alignment vertical="center" wrapText="1"/>
      <protection locked="0"/>
    </xf>
    <xf numFmtId="0" fontId="11" fillId="6" borderId="5" xfId="0" applyFont="1" applyFill="1" applyBorder="1" applyAlignment="1" applyProtection="1">
      <alignment vertical="center" wrapText="1"/>
      <protection locked="0"/>
    </xf>
    <xf numFmtId="167" fontId="11" fillId="6" borderId="3" xfId="0" applyNumberFormat="1" applyFont="1" applyFill="1" applyBorder="1" applyAlignment="1" applyProtection="1">
      <alignment vertical="center" wrapText="1"/>
      <protection locked="0"/>
    </xf>
    <xf numFmtId="0" fontId="0" fillId="6" borderId="4" xfId="0" applyFill="1" applyBorder="1" applyAlignment="1" applyProtection="1">
      <alignment vertical="center" wrapText="1"/>
      <protection locked="0"/>
    </xf>
    <xf numFmtId="0" fontId="0" fillId="6" borderId="5" xfId="0" applyFill="1" applyBorder="1" applyAlignment="1" applyProtection="1">
      <alignment vertical="center" wrapText="1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0" fontId="11" fillId="6" borderId="4" xfId="0" applyFont="1" applyFill="1" applyBorder="1" applyAlignment="1" applyProtection="1">
      <alignment horizontal="left" vertical="center" wrapText="1"/>
      <protection locked="0"/>
    </xf>
    <xf numFmtId="164" fontId="11" fillId="6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5" xfId="0" applyFill="1" applyBorder="1" applyAlignment="1" applyProtection="1">
      <alignment horizontal="left" vertical="center" wrapText="1"/>
      <protection locked="0"/>
    </xf>
    <xf numFmtId="0" fontId="26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 readingOrder="1"/>
    </xf>
    <xf numFmtId="0" fontId="10" fillId="6" borderId="2" xfId="0" applyFont="1" applyFill="1" applyBorder="1" applyAlignment="1" applyProtection="1">
      <alignment horizontal="left" vertical="center" wrapText="1" readingOrder="1"/>
      <protection locked="0"/>
    </xf>
    <xf numFmtId="0" fontId="9" fillId="0" borderId="6" xfId="0" applyFont="1" applyBorder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27" fillId="6" borderId="2" xfId="0" applyFont="1" applyFill="1" applyBorder="1" applyAlignment="1" applyProtection="1">
      <alignment horizontal="left" vertical="center" wrapText="1" readingOrder="1"/>
      <protection locked="0"/>
    </xf>
    <xf numFmtId="167" fontId="27" fillId="6" borderId="2" xfId="0" applyNumberFormat="1" applyFont="1" applyFill="1" applyBorder="1" applyAlignment="1" applyProtection="1">
      <alignment horizontal="left" vertical="center" wrapText="1" readingOrder="1"/>
      <protection locked="0"/>
    </xf>
    <xf numFmtId="167" fontId="9" fillId="0" borderId="2" xfId="0" applyNumberFormat="1" applyFont="1" applyBorder="1" applyAlignment="1">
      <alignment horizontal="left" vertical="center" wrapText="1" readingOrder="1"/>
    </xf>
    <xf numFmtId="0" fontId="26" fillId="3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16" fillId="3" borderId="0" xfId="0" applyFont="1" applyFill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ont>
        <color theme="1" tint="0.499984740745262"/>
      </font>
      <fill>
        <patternFill>
          <bgColor rgb="FFCCFFC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66"/>
      <color rgb="FFFF9900"/>
      <color rgb="FF99FF99"/>
      <color rgb="FF00FF00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J23"/>
  <sheetViews>
    <sheetView tabSelected="1" zoomScaleNormal="100" workbookViewId="0">
      <selection sqref="A1:F1"/>
    </sheetView>
  </sheetViews>
  <sheetFormatPr defaultColWidth="0" defaultRowHeight="12.75" zeroHeight="1" x14ac:dyDescent="0.35"/>
  <cols>
    <col min="1" max="1" width="35.73046875" customWidth="1"/>
    <col min="2" max="2" width="21.59765625" customWidth="1"/>
    <col min="3" max="3" width="33.59765625" customWidth="1"/>
    <col min="4" max="4" width="4.3984375" customWidth="1"/>
    <col min="5" max="5" width="29" customWidth="1"/>
    <col min="6" max="6" width="19" customWidth="1"/>
    <col min="7" max="10" width="9.1328125" hidden="1" customWidth="1"/>
    <col min="11" max="16384" width="9.1328125" hidden="1"/>
  </cols>
  <sheetData>
    <row r="1" spans="1:10" ht="26.25" customHeight="1" x14ac:dyDescent="0.35">
      <c r="A1" s="71" t="s">
        <v>155</v>
      </c>
      <c r="B1" s="71"/>
      <c r="C1" s="71"/>
      <c r="D1" s="71"/>
      <c r="E1" s="71"/>
      <c r="F1" s="71"/>
      <c r="G1" s="11"/>
      <c r="H1" s="11"/>
      <c r="I1" s="11"/>
      <c r="J1" s="11"/>
    </row>
    <row r="2" spans="1:10" ht="21" customHeight="1" x14ac:dyDescent="0.35">
      <c r="A2" s="2" t="s">
        <v>151</v>
      </c>
      <c r="B2" s="72" t="s">
        <v>62</v>
      </c>
      <c r="C2" s="72"/>
      <c r="D2" s="72"/>
      <c r="E2" s="72"/>
      <c r="F2" s="72"/>
      <c r="G2" s="11"/>
      <c r="H2" s="11"/>
      <c r="I2" s="11"/>
      <c r="J2" s="11"/>
    </row>
    <row r="3" spans="1:10" ht="15" x14ac:dyDescent="0.35">
      <c r="A3" s="2" t="s">
        <v>152</v>
      </c>
      <c r="B3" s="72" t="s">
        <v>63</v>
      </c>
      <c r="C3" s="72"/>
      <c r="D3" s="72"/>
      <c r="E3" s="72"/>
      <c r="F3" s="72"/>
      <c r="G3" s="11"/>
      <c r="H3" s="11"/>
      <c r="I3" s="11"/>
      <c r="J3" s="11"/>
    </row>
    <row r="4" spans="1:10" ht="21" customHeight="1" x14ac:dyDescent="0.35">
      <c r="A4" s="2" t="s">
        <v>28</v>
      </c>
      <c r="B4" s="73">
        <v>45474</v>
      </c>
      <c r="C4" s="73"/>
      <c r="D4" s="73"/>
      <c r="E4" s="73"/>
      <c r="F4" s="73"/>
      <c r="G4" s="11"/>
      <c r="H4" s="11"/>
      <c r="I4" s="11"/>
      <c r="J4" s="11"/>
    </row>
    <row r="5" spans="1:10" ht="21" customHeight="1" x14ac:dyDescent="0.35">
      <c r="A5" s="2" t="s">
        <v>29</v>
      </c>
      <c r="B5" s="73">
        <v>45838</v>
      </c>
      <c r="C5" s="73"/>
      <c r="D5" s="73"/>
      <c r="E5" s="73"/>
      <c r="F5" s="73"/>
      <c r="G5" s="11"/>
      <c r="H5" s="11"/>
      <c r="I5" s="11"/>
      <c r="J5" s="11"/>
    </row>
    <row r="6" spans="1:10" ht="21" customHeight="1" x14ac:dyDescent="0.35">
      <c r="A6" s="2" t="s">
        <v>2</v>
      </c>
      <c r="B6" s="70" t="s">
        <v>134</v>
      </c>
      <c r="C6" s="70"/>
      <c r="D6" s="70"/>
      <c r="E6" s="70"/>
      <c r="F6" s="70"/>
      <c r="G6" s="11"/>
      <c r="H6" s="11"/>
      <c r="I6" s="11"/>
      <c r="J6" s="11"/>
    </row>
    <row r="7" spans="1:10" ht="15" x14ac:dyDescent="0.35">
      <c r="A7" s="2" t="s">
        <v>153</v>
      </c>
      <c r="B7" s="69" t="s">
        <v>24</v>
      </c>
      <c r="C7" s="69"/>
      <c r="D7" s="69"/>
      <c r="E7" s="69"/>
      <c r="F7" s="69"/>
      <c r="G7" s="11"/>
      <c r="H7" s="11"/>
      <c r="I7" s="11"/>
      <c r="J7" s="11"/>
    </row>
    <row r="8" spans="1:10" ht="25.5" customHeight="1" x14ac:dyDescent="0.35">
      <c r="A8" s="2" t="s">
        <v>154</v>
      </c>
      <c r="B8" s="69" t="s">
        <v>64</v>
      </c>
      <c r="C8" s="69"/>
      <c r="D8" s="69"/>
      <c r="E8" s="69"/>
      <c r="F8" s="69"/>
      <c r="G8" s="11"/>
      <c r="H8" s="11"/>
      <c r="I8" s="11"/>
      <c r="J8" s="11"/>
    </row>
    <row r="9" spans="1:10" ht="66.75" customHeight="1" x14ac:dyDescent="0.35">
      <c r="A9" s="68" t="s">
        <v>3</v>
      </c>
      <c r="B9" s="68"/>
      <c r="C9" s="68"/>
      <c r="D9" s="68"/>
      <c r="E9" s="68"/>
      <c r="F9" s="68"/>
      <c r="G9" s="11"/>
      <c r="H9" s="11"/>
      <c r="I9" s="11"/>
      <c r="J9" s="11"/>
    </row>
    <row r="10" spans="1:10" s="50" customFormat="1" ht="36" customHeight="1" x14ac:dyDescent="0.4">
      <c r="A10" s="44" t="s">
        <v>4</v>
      </c>
      <c r="B10" s="45" t="s">
        <v>5</v>
      </c>
      <c r="C10" s="45" t="s">
        <v>6</v>
      </c>
      <c r="D10" s="46"/>
      <c r="E10" s="47" t="s">
        <v>1</v>
      </c>
      <c r="F10" s="48" t="s">
        <v>7</v>
      </c>
      <c r="G10" s="49"/>
      <c r="H10" s="49"/>
      <c r="I10" s="49"/>
      <c r="J10" s="49"/>
    </row>
    <row r="11" spans="1:10" ht="27.75" customHeight="1" x14ac:dyDescent="0.4">
      <c r="A11" s="6" t="s">
        <v>8</v>
      </c>
      <c r="B11" s="34">
        <f>B15+B16+B17</f>
        <v>6227.9999999999991</v>
      </c>
      <c r="C11" s="38" t="str">
        <f>IF(Travel!B6="",#REF!,Travel!B6)</f>
        <v>Figures exclude GST</v>
      </c>
      <c r="D11" s="4"/>
      <c r="E11" s="6" t="s">
        <v>9</v>
      </c>
      <c r="F11" s="23">
        <f>'Gifts and benefits'!C13</f>
        <v>0</v>
      </c>
      <c r="G11" s="20"/>
      <c r="H11" s="20"/>
      <c r="I11" s="20"/>
      <c r="J11" s="20"/>
    </row>
    <row r="12" spans="1:10" ht="27.75" customHeight="1" x14ac:dyDescent="0.4">
      <c r="A12" s="6" t="s">
        <v>0</v>
      </c>
      <c r="B12" s="34">
        <f>Hospitality!B12</f>
        <v>228</v>
      </c>
      <c r="C12" s="38" t="str">
        <f>IF(Hospitality!B6="",#REF!,Hospitality!B6)</f>
        <v>Figures exclude GST</v>
      </c>
      <c r="D12" s="4"/>
      <c r="E12" s="6" t="s">
        <v>10</v>
      </c>
      <c r="F12" s="23">
        <f>'Gifts and benefits'!C14</f>
        <v>0</v>
      </c>
      <c r="G12" s="20"/>
      <c r="H12" s="20"/>
      <c r="I12" s="20"/>
      <c r="J12" s="20"/>
    </row>
    <row r="13" spans="1:10" ht="27.75" customHeight="1" x14ac:dyDescent="0.35">
      <c r="A13" s="6" t="s">
        <v>11</v>
      </c>
      <c r="B13" s="34">
        <f>'All other expenses'!B51</f>
        <v>2013.99</v>
      </c>
      <c r="C13" s="38" t="str">
        <f>IF('All other expenses'!B6="",#REF!,'All other expenses'!B6)</f>
        <v>Figures exclude GST</v>
      </c>
      <c r="D13" s="4"/>
      <c r="E13" s="6" t="s">
        <v>12</v>
      </c>
      <c r="F13" s="23">
        <f>'Gifts and benefits'!C15</f>
        <v>0</v>
      </c>
      <c r="G13" s="11"/>
      <c r="H13" s="11"/>
      <c r="I13" s="11"/>
      <c r="J13" s="11"/>
    </row>
    <row r="14" spans="1:10" ht="12.75" customHeight="1" x14ac:dyDescent="0.35">
      <c r="A14" s="5"/>
      <c r="B14" s="35"/>
      <c r="C14" s="39"/>
      <c r="D14" s="24"/>
      <c r="E14" s="4"/>
      <c r="F14" s="25"/>
      <c r="G14" s="11"/>
      <c r="H14" s="11"/>
      <c r="I14" s="11"/>
      <c r="J14" s="11"/>
    </row>
    <row r="15" spans="1:10" ht="27.75" customHeight="1" x14ac:dyDescent="0.35">
      <c r="A15" s="7" t="s">
        <v>13</v>
      </c>
      <c r="B15" s="36">
        <f>Travel!B16</f>
        <v>1763.74</v>
      </c>
      <c r="C15" s="40" t="str">
        <f>C11</f>
        <v>Figures exclude GST</v>
      </c>
      <c r="D15" s="4"/>
      <c r="E15" s="4"/>
      <c r="F15" s="25"/>
      <c r="G15" s="11"/>
      <c r="H15" s="11"/>
      <c r="I15" s="11"/>
      <c r="J15" s="11"/>
    </row>
    <row r="16" spans="1:10" ht="27.75" customHeight="1" x14ac:dyDescent="0.35">
      <c r="A16" s="7" t="s">
        <v>14</v>
      </c>
      <c r="B16" s="36">
        <f>Travel!B41</f>
        <v>4419.9699999999993</v>
      </c>
      <c r="C16" s="40" t="str">
        <f>C11</f>
        <v>Figures exclude GST</v>
      </c>
      <c r="D16" s="26"/>
      <c r="E16" s="4"/>
      <c r="F16" s="27"/>
      <c r="G16" s="11"/>
      <c r="H16" s="11"/>
      <c r="I16" s="11"/>
      <c r="J16" s="11"/>
    </row>
    <row r="17" spans="1:10" ht="27.75" customHeight="1" x14ac:dyDescent="0.35">
      <c r="A17" s="7" t="s">
        <v>15</v>
      </c>
      <c r="B17" s="36">
        <f>Travel!B46</f>
        <v>44.29</v>
      </c>
      <c r="C17" s="40" t="str">
        <f>C11</f>
        <v>Figures exclude GST</v>
      </c>
      <c r="D17" s="4"/>
      <c r="E17" s="4"/>
      <c r="F17" s="27"/>
      <c r="G17" s="11"/>
      <c r="H17" s="11"/>
      <c r="I17" s="11"/>
      <c r="J17" s="11"/>
    </row>
    <row r="18" spans="1:10" ht="27.75" hidden="1" customHeight="1" x14ac:dyDescent="0.4">
      <c r="A18" s="11"/>
      <c r="B18" s="13"/>
      <c r="C18" s="11"/>
      <c r="D18" s="3"/>
      <c r="E18" s="3"/>
      <c r="F18" s="19"/>
      <c r="G18" s="11"/>
      <c r="H18" s="11"/>
      <c r="I18" s="11"/>
      <c r="J18" s="11"/>
    </row>
    <row r="19" spans="1:10" ht="13.15" hidden="1" x14ac:dyDescent="0.4">
      <c r="A19" s="12" t="s">
        <v>16</v>
      </c>
      <c r="B19" s="13"/>
      <c r="C19" s="11"/>
      <c r="D19" s="11"/>
      <c r="E19" s="11"/>
      <c r="F19" s="11"/>
      <c r="G19" s="11"/>
      <c r="H19" s="11"/>
      <c r="I19" s="11"/>
      <c r="J19" s="11"/>
    </row>
    <row r="20" spans="1:10" hidden="1" x14ac:dyDescent="0.35">
      <c r="A20" s="14" t="s">
        <v>17</v>
      </c>
      <c r="D20" s="11"/>
      <c r="E20" s="11"/>
      <c r="F20" s="11"/>
      <c r="G20" s="11"/>
      <c r="H20" s="11"/>
      <c r="I20" s="11"/>
      <c r="J20" s="11"/>
    </row>
    <row r="21" spans="1:10" ht="12.6" hidden="1" customHeight="1" x14ac:dyDescent="0.35">
      <c r="A21" s="14" t="s">
        <v>18</v>
      </c>
      <c r="D21" s="11"/>
      <c r="E21" s="11"/>
      <c r="F21" s="11"/>
      <c r="G21" s="11"/>
      <c r="H21" s="11"/>
      <c r="I21" s="11"/>
      <c r="J21" s="11"/>
    </row>
    <row r="22" spans="1:10" ht="12.6" hidden="1" customHeight="1" x14ac:dyDescent="0.35">
      <c r="A22" s="14" t="s">
        <v>19</v>
      </c>
      <c r="D22" s="11"/>
      <c r="E22" s="11"/>
      <c r="F22" s="11"/>
      <c r="G22" s="11"/>
      <c r="H22" s="11"/>
      <c r="I22" s="11"/>
      <c r="J22" s="11"/>
    </row>
    <row r="23" spans="1:10" ht="12.6" hidden="1" customHeight="1" x14ac:dyDescent="0.35">
      <c r="A23" s="14" t="s">
        <v>20</v>
      </c>
      <c r="D23" s="11"/>
      <c r="E23" s="11"/>
      <c r="F23" s="11"/>
      <c r="G23" s="11"/>
      <c r="H23" s="11"/>
      <c r="I23" s="11"/>
      <c r="J23" s="11"/>
    </row>
  </sheetData>
  <sheetProtection sheet="1" formatCells="0" insertRows="0" deleteRows="0"/>
  <mergeCells count="9">
    <mergeCell ref="A9:F9"/>
    <mergeCell ref="B7:F7"/>
    <mergeCell ref="B6:F6"/>
    <mergeCell ref="A1:F1"/>
    <mergeCell ref="B2:F2"/>
    <mergeCell ref="B3:F3"/>
    <mergeCell ref="B4:F4"/>
    <mergeCell ref="B5:F5"/>
    <mergeCell ref="B8:F8"/>
  </mergeCells>
  <conditionalFormatting sqref="B7:F8">
    <cfRule type="cellIs" dxfId="0" priority="3" operator="equal">
      <formula>#REF!</formula>
    </cfRule>
  </conditionalFormatting>
  <dataValidations count="6">
    <dataValidation allowBlank="1" showInputMessage="1" showErrorMessage="1" prompt="This disclosure must be approved by another appropriate party (e.g. Audit and Risk Committee member, Board Chair or Chief Financial Officer)_x000a__x000a_Use this cell to indicate who has approved the disclosure" sqref="B8:F8" xr:uid="{00000000-0002-0000-0100-000001000000}"/>
    <dataValidation allowBlank="1" showInputMessage="1" showErrorMessage="1" prompt="Headings on following tabs will pre populate with what you enter here" sqref="B2:F2" xr:uid="{00000000-0002-0000-0100-000002000000}"/>
    <dataValidation allowBlank="1" showInputMessage="1" showErrorMessage="1" prompt="Headings on following tabs will pre populate with what you enter here_x000a__x000a_Create a new workbook for a new Departmental Secretary or Chief Executive" sqref="B3:F3" xr:uid="{00000000-0002-0000-0100-000003000000}"/>
    <dataValidation allowBlank="1" showInputMessage="1" showErrorMessage="1" prompt="Headings on following tabs will pre populate with what you enter here_x000a__x000a_Update if a shorter or different period is covered" sqref="B4:F5" xr:uid="{00000000-0002-0000-0100-000004000000}"/>
    <dataValidation allowBlank="1" showInputMessage="1" showErrorMessage="1" prompt="Totals should accurately sum the content of tables but this may be affected by input method - e.g. hidden or inappropriate data._x000a__x000a_Agencies must confirm the accuracy of their data and totals._x000a__x000a_This cell updates automatically as each worksheet is checked." sqref="B6:F6" xr:uid="{00000000-0002-0000-0100-000005000000}"/>
    <dataValidation type="list" allowBlank="1" showInputMessage="1" showErrorMessage="1" error="Use the drop down list (at the right of the cell)" prompt="This disclosure must be approved by the Departmental Secretary or Chief Executive - use the drop down list (at right of cell) to indicate whether this has been completed" sqref="B7:F7" xr:uid="{00000000-0002-0000-0100-000000000000}">
      <formula1>#REF!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 alignWithMargins="0">
    <oddFooter>&amp;LCE Expense Disclosure Workbook 2018&amp;RWorksheet - Summary and sign-off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M57"/>
  <sheetViews>
    <sheetView zoomScaleNormal="100" workbookViewId="0">
      <selection sqref="A1:E1"/>
    </sheetView>
  </sheetViews>
  <sheetFormatPr defaultColWidth="0" defaultRowHeight="12.75" zeroHeight="1" x14ac:dyDescent="0.35"/>
  <cols>
    <col min="1" max="1" width="35.73046875" customWidth="1"/>
    <col min="2" max="2" width="14.265625" customWidth="1"/>
    <col min="3" max="3" width="70.73046875" bestFit="1" customWidth="1"/>
    <col min="4" max="4" width="49" bestFit="1" customWidth="1"/>
    <col min="5" max="5" width="21.3984375" customWidth="1"/>
    <col min="6" max="8" width="9.1328125" hidden="1" customWidth="1"/>
    <col min="9" max="13" width="0" hidden="1" customWidth="1"/>
    <col min="14" max="16384" width="9.1328125" hidden="1"/>
  </cols>
  <sheetData>
    <row r="1" spans="1:5" ht="26.25" customHeight="1" x14ac:dyDescent="0.35">
      <c r="A1" s="76" t="s">
        <v>138</v>
      </c>
      <c r="B1" s="76"/>
      <c r="C1" s="76"/>
      <c r="D1" s="76"/>
      <c r="E1" s="76"/>
    </row>
    <row r="2" spans="1:5" ht="21" customHeight="1" x14ac:dyDescent="0.35">
      <c r="A2" s="2" t="s">
        <v>27</v>
      </c>
      <c r="B2" s="74" t="str">
        <f>'Summary and sign-off'!B2:F2</f>
        <v>Tertiary Education Commission</v>
      </c>
      <c r="C2" s="74"/>
      <c r="D2" s="74"/>
      <c r="E2" s="74"/>
    </row>
    <row r="3" spans="1:5" ht="15" x14ac:dyDescent="0.35">
      <c r="A3" s="2" t="s">
        <v>152</v>
      </c>
      <c r="B3" s="74" t="str">
        <f>'Summary and sign-off'!B3:F3</f>
        <v>Tim Fowler</v>
      </c>
      <c r="C3" s="74"/>
      <c r="D3" s="74"/>
      <c r="E3" s="74"/>
    </row>
    <row r="4" spans="1:5" ht="21" customHeight="1" x14ac:dyDescent="0.35">
      <c r="A4" s="2" t="s">
        <v>28</v>
      </c>
      <c r="B4" s="74">
        <f>'Summary and sign-off'!B4:F4</f>
        <v>45474</v>
      </c>
      <c r="C4" s="74"/>
      <c r="D4" s="74"/>
      <c r="E4" s="74"/>
    </row>
    <row r="5" spans="1:5" ht="21" customHeight="1" x14ac:dyDescent="0.35">
      <c r="A5" s="2" t="s">
        <v>29</v>
      </c>
      <c r="B5" s="74">
        <f>'Summary and sign-off'!B5:F5</f>
        <v>45838</v>
      </c>
      <c r="C5" s="74"/>
      <c r="D5" s="74"/>
      <c r="E5" s="74"/>
    </row>
    <row r="6" spans="1:5" ht="21" customHeight="1" x14ac:dyDescent="0.35">
      <c r="A6" s="2" t="s">
        <v>30</v>
      </c>
      <c r="B6" s="69" t="s">
        <v>22</v>
      </c>
      <c r="C6" s="69"/>
      <c r="D6" s="69"/>
      <c r="E6" s="69"/>
    </row>
    <row r="7" spans="1:5" ht="21" customHeight="1" x14ac:dyDescent="0.35">
      <c r="A7" s="2" t="s">
        <v>2</v>
      </c>
      <c r="B7" s="69" t="s">
        <v>23</v>
      </c>
      <c r="C7" s="69"/>
      <c r="D7" s="69"/>
      <c r="E7" s="69"/>
    </row>
    <row r="8" spans="1:5" ht="36" customHeight="1" x14ac:dyDescent="0.35">
      <c r="A8" s="78" t="s">
        <v>31</v>
      </c>
      <c r="B8" s="79"/>
      <c r="C8" s="79"/>
      <c r="D8" s="79"/>
      <c r="E8" s="79"/>
    </row>
    <row r="9" spans="1:5" ht="24.75" customHeight="1" x14ac:dyDescent="0.35">
      <c r="A9" s="77" t="s">
        <v>32</v>
      </c>
      <c r="B9" s="80"/>
      <c r="C9" s="77"/>
      <c r="D9" s="77"/>
      <c r="E9" s="77"/>
    </row>
    <row r="10" spans="1:5" ht="28.5" customHeight="1" x14ac:dyDescent="0.35">
      <c r="A10" s="17" t="s">
        <v>135</v>
      </c>
      <c r="B10" s="17" t="s">
        <v>5</v>
      </c>
      <c r="C10" s="17" t="s">
        <v>150</v>
      </c>
      <c r="D10" s="17" t="s">
        <v>137</v>
      </c>
      <c r="E10" s="17" t="s">
        <v>33</v>
      </c>
    </row>
    <row r="11" spans="1:5" s="1" customFormat="1" x14ac:dyDescent="0.35">
      <c r="A11" s="56">
        <v>45561</v>
      </c>
      <c r="B11" s="57">
        <v>1244.99</v>
      </c>
      <c r="C11" s="58" t="s">
        <v>128</v>
      </c>
      <c r="D11" s="58" t="s">
        <v>65</v>
      </c>
      <c r="E11" s="59" t="s">
        <v>66</v>
      </c>
    </row>
    <row r="12" spans="1:5" s="1" customFormat="1" x14ac:dyDescent="0.35">
      <c r="A12" s="56">
        <v>45561</v>
      </c>
      <c r="B12" s="57">
        <v>203.33</v>
      </c>
      <c r="C12" s="58" t="s">
        <v>128</v>
      </c>
      <c r="D12" s="58" t="s">
        <v>67</v>
      </c>
      <c r="E12" s="59" t="s">
        <v>66</v>
      </c>
    </row>
    <row r="13" spans="1:5" s="1" customFormat="1" x14ac:dyDescent="0.35">
      <c r="A13" s="56">
        <v>45561</v>
      </c>
      <c r="B13" s="57">
        <v>158.93</v>
      </c>
      <c r="C13" s="58" t="s">
        <v>128</v>
      </c>
      <c r="D13" s="58" t="s">
        <v>70</v>
      </c>
      <c r="E13" s="59" t="s">
        <v>66</v>
      </c>
    </row>
    <row r="14" spans="1:5" s="1" customFormat="1" x14ac:dyDescent="0.35">
      <c r="A14" s="56">
        <v>45561</v>
      </c>
      <c r="B14" s="57">
        <v>110</v>
      </c>
      <c r="C14" s="58" t="s">
        <v>128</v>
      </c>
      <c r="D14" s="58" t="s">
        <v>69</v>
      </c>
      <c r="E14" s="59" t="s">
        <v>66</v>
      </c>
    </row>
    <row r="15" spans="1:5" s="1" customFormat="1" x14ac:dyDescent="0.35">
      <c r="A15" s="56">
        <v>45561</v>
      </c>
      <c r="B15" s="57">
        <v>46.49</v>
      </c>
      <c r="C15" s="58" t="s">
        <v>128</v>
      </c>
      <c r="D15" s="58" t="s">
        <v>68</v>
      </c>
      <c r="E15" s="59" t="s">
        <v>66</v>
      </c>
    </row>
    <row r="16" spans="1:5" ht="19.5" customHeight="1" x14ac:dyDescent="0.35">
      <c r="A16" s="42" t="s">
        <v>34</v>
      </c>
      <c r="B16" s="43">
        <f>SUM(B11:B15)</f>
        <v>1763.74</v>
      </c>
      <c r="C16" s="67"/>
      <c r="D16" s="75"/>
      <c r="E16" s="75"/>
    </row>
    <row r="17" spans="1:5" ht="10.5" customHeight="1" x14ac:dyDescent="0.4">
      <c r="A17" s="11"/>
      <c r="B17" s="13"/>
      <c r="C17" s="11"/>
      <c r="D17" s="11"/>
      <c r="E17" s="11"/>
    </row>
    <row r="18" spans="1:5" ht="24.75" customHeight="1" x14ac:dyDescent="0.35">
      <c r="A18" s="77" t="s">
        <v>35</v>
      </c>
      <c r="B18" s="77"/>
      <c r="C18" s="77"/>
      <c r="D18" s="77"/>
      <c r="E18" s="77"/>
    </row>
    <row r="19" spans="1:5" ht="32.450000000000003" customHeight="1" x14ac:dyDescent="0.35">
      <c r="A19" s="17" t="s">
        <v>135</v>
      </c>
      <c r="B19" s="17" t="s">
        <v>5</v>
      </c>
      <c r="C19" s="17" t="s">
        <v>150</v>
      </c>
      <c r="D19" s="17" t="s">
        <v>137</v>
      </c>
      <c r="E19" s="17" t="s">
        <v>33</v>
      </c>
    </row>
    <row r="20" spans="1:5" s="1" customFormat="1" ht="25.5" x14ac:dyDescent="0.35">
      <c r="A20" s="56">
        <v>45457</v>
      </c>
      <c r="B20" s="57">
        <v>257.14999999999998</v>
      </c>
      <c r="C20" s="58" t="s">
        <v>119</v>
      </c>
      <c r="D20" s="58" t="s">
        <v>132</v>
      </c>
      <c r="E20" s="59" t="s">
        <v>71</v>
      </c>
    </row>
    <row r="21" spans="1:5" s="1" customFormat="1" ht="25.5" x14ac:dyDescent="0.35">
      <c r="A21" s="56">
        <v>45457</v>
      </c>
      <c r="B21" s="57">
        <v>8.5</v>
      </c>
      <c r="C21" s="58" t="s">
        <v>119</v>
      </c>
      <c r="D21" s="58" t="s">
        <v>65</v>
      </c>
      <c r="E21" s="59" t="s">
        <v>71</v>
      </c>
    </row>
    <row r="22" spans="1:5" s="1" customFormat="1" x14ac:dyDescent="0.35">
      <c r="A22" s="56">
        <v>45463</v>
      </c>
      <c r="B22" s="57">
        <v>7.5</v>
      </c>
      <c r="C22" s="58" t="s">
        <v>120</v>
      </c>
      <c r="D22" s="58" t="s">
        <v>65</v>
      </c>
      <c r="E22" s="59" t="s">
        <v>71</v>
      </c>
    </row>
    <row r="23" spans="1:5" s="1" customFormat="1" x14ac:dyDescent="0.35">
      <c r="A23" s="56">
        <v>45501</v>
      </c>
      <c r="B23" s="57">
        <v>-426.05</v>
      </c>
      <c r="C23" s="58" t="s">
        <v>121</v>
      </c>
      <c r="D23" s="58" t="s">
        <v>65</v>
      </c>
      <c r="E23" s="59" t="s">
        <v>72</v>
      </c>
    </row>
    <row r="24" spans="1:5" s="1" customFormat="1" x14ac:dyDescent="0.35">
      <c r="A24" s="56">
        <v>45552</v>
      </c>
      <c r="B24" s="57">
        <v>591.61</v>
      </c>
      <c r="C24" s="58" t="s">
        <v>122</v>
      </c>
      <c r="D24" s="58" t="s">
        <v>65</v>
      </c>
      <c r="E24" s="59" t="s">
        <v>71</v>
      </c>
    </row>
    <row r="25" spans="1:5" s="1" customFormat="1" x14ac:dyDescent="0.35">
      <c r="A25" s="56">
        <v>45552</v>
      </c>
      <c r="B25" s="57">
        <v>103.35</v>
      </c>
      <c r="C25" s="58" t="s">
        <v>122</v>
      </c>
      <c r="D25" s="58" t="s">
        <v>67</v>
      </c>
      <c r="E25" s="59" t="s">
        <v>71</v>
      </c>
    </row>
    <row r="26" spans="1:5" s="1" customFormat="1" hidden="1" x14ac:dyDescent="0.35">
      <c r="A26" s="56">
        <v>45609</v>
      </c>
      <c r="B26" s="57">
        <v>132.72</v>
      </c>
      <c r="C26" s="58" t="s">
        <v>124</v>
      </c>
      <c r="D26" s="58" t="s">
        <v>65</v>
      </c>
      <c r="E26" s="59" t="s">
        <v>72</v>
      </c>
    </row>
    <row r="27" spans="1:5" s="1" customFormat="1" x14ac:dyDescent="0.35">
      <c r="A27" s="56">
        <v>45609</v>
      </c>
      <c r="B27" s="57">
        <v>73.47</v>
      </c>
      <c r="C27" s="58" t="s">
        <v>124</v>
      </c>
      <c r="D27" s="58" t="s">
        <v>67</v>
      </c>
      <c r="E27" s="59" t="s">
        <v>72</v>
      </c>
    </row>
    <row r="28" spans="1:5" s="1" customFormat="1" x14ac:dyDescent="0.35">
      <c r="A28" s="56">
        <v>45609</v>
      </c>
      <c r="B28" s="57">
        <v>60</v>
      </c>
      <c r="C28" s="58" t="s">
        <v>124</v>
      </c>
      <c r="D28" s="58" t="s">
        <v>69</v>
      </c>
      <c r="E28" s="59" t="s">
        <v>72</v>
      </c>
    </row>
    <row r="29" spans="1:5" s="1" customFormat="1" ht="25.5" x14ac:dyDescent="0.35">
      <c r="A29" s="56">
        <v>45730</v>
      </c>
      <c r="B29" s="57">
        <v>737.58</v>
      </c>
      <c r="C29" s="58" t="s">
        <v>125</v>
      </c>
      <c r="D29" s="58" t="s">
        <v>65</v>
      </c>
      <c r="E29" s="59" t="s">
        <v>71</v>
      </c>
    </row>
    <row r="30" spans="1:5" s="1" customFormat="1" ht="25.5" x14ac:dyDescent="0.35">
      <c r="A30" s="56">
        <v>45730</v>
      </c>
      <c r="B30" s="57">
        <v>119.5</v>
      </c>
      <c r="C30" s="58" t="s">
        <v>125</v>
      </c>
      <c r="D30" s="58" t="s">
        <v>67</v>
      </c>
      <c r="E30" s="59" t="s">
        <v>71</v>
      </c>
    </row>
    <row r="31" spans="1:5" s="1" customFormat="1" ht="25.5" x14ac:dyDescent="0.35">
      <c r="A31" s="56">
        <v>45730</v>
      </c>
      <c r="B31" s="57">
        <v>60</v>
      </c>
      <c r="C31" s="58" t="s">
        <v>125</v>
      </c>
      <c r="D31" s="58" t="s">
        <v>69</v>
      </c>
      <c r="E31" s="59" t="s">
        <v>71</v>
      </c>
    </row>
    <row r="32" spans="1:5" s="1" customFormat="1" x14ac:dyDescent="0.35">
      <c r="A32" s="56">
        <v>45762</v>
      </c>
      <c r="B32" s="57">
        <v>496.49</v>
      </c>
      <c r="C32" s="58" t="s">
        <v>126</v>
      </c>
      <c r="D32" s="58" t="s">
        <v>65</v>
      </c>
      <c r="E32" s="59" t="s">
        <v>73</v>
      </c>
    </row>
    <row r="33" spans="1:5" s="1" customFormat="1" x14ac:dyDescent="0.35">
      <c r="A33" s="56">
        <v>45762</v>
      </c>
      <c r="B33" s="57">
        <v>202.28</v>
      </c>
      <c r="C33" s="58" t="s">
        <v>126</v>
      </c>
      <c r="D33" s="58" t="s">
        <v>132</v>
      </c>
      <c r="E33" s="59" t="s">
        <v>73</v>
      </c>
    </row>
    <row r="34" spans="1:5" s="1" customFormat="1" x14ac:dyDescent="0.35">
      <c r="A34" s="56">
        <v>45762</v>
      </c>
      <c r="B34" s="57">
        <v>286.51</v>
      </c>
      <c r="C34" s="58" t="s">
        <v>126</v>
      </c>
      <c r="D34" s="58" t="s">
        <v>67</v>
      </c>
      <c r="E34" s="59" t="s">
        <v>73</v>
      </c>
    </row>
    <row r="35" spans="1:5" s="1" customFormat="1" x14ac:dyDescent="0.35">
      <c r="A35" s="56">
        <v>45762</v>
      </c>
      <c r="B35" s="57">
        <v>128.94</v>
      </c>
      <c r="C35" s="58" t="s">
        <v>126</v>
      </c>
      <c r="D35" s="58" t="s">
        <v>70</v>
      </c>
      <c r="E35" s="59" t="s">
        <v>73</v>
      </c>
    </row>
    <row r="36" spans="1:5" s="1" customFormat="1" x14ac:dyDescent="0.35">
      <c r="A36" s="56">
        <v>45762</v>
      </c>
      <c r="B36" s="57">
        <v>30.43</v>
      </c>
      <c r="C36" s="58" t="s">
        <v>126</v>
      </c>
      <c r="D36" s="58" t="s">
        <v>74</v>
      </c>
      <c r="E36" s="59" t="s">
        <v>73</v>
      </c>
    </row>
    <row r="37" spans="1:5" s="1" customFormat="1" x14ac:dyDescent="0.35">
      <c r="A37" s="56">
        <v>45807</v>
      </c>
      <c r="B37" s="57">
        <v>989.29</v>
      </c>
      <c r="C37" s="58" t="s">
        <v>127</v>
      </c>
      <c r="D37" s="58" t="s">
        <v>65</v>
      </c>
      <c r="E37" s="59" t="s">
        <v>75</v>
      </c>
    </row>
    <row r="38" spans="1:5" s="1" customFormat="1" x14ac:dyDescent="0.35">
      <c r="A38" s="56">
        <v>45807</v>
      </c>
      <c r="B38" s="57">
        <v>111.73</v>
      </c>
      <c r="C38" s="58" t="s">
        <v>127</v>
      </c>
      <c r="D38" s="58" t="s">
        <v>115</v>
      </c>
      <c r="E38" s="59" t="s">
        <v>75</v>
      </c>
    </row>
    <row r="39" spans="1:5" s="1" customFormat="1" x14ac:dyDescent="0.35">
      <c r="A39" s="56">
        <v>45807</v>
      </c>
      <c r="B39" s="57">
        <v>109.5</v>
      </c>
      <c r="C39" s="58" t="s">
        <v>127</v>
      </c>
      <c r="D39" s="58" t="s">
        <v>67</v>
      </c>
      <c r="E39" s="59" t="s">
        <v>75</v>
      </c>
    </row>
    <row r="40" spans="1:5" s="1" customFormat="1" x14ac:dyDescent="0.35">
      <c r="A40" s="56">
        <v>45916</v>
      </c>
      <c r="B40" s="57">
        <v>339.47</v>
      </c>
      <c r="C40" s="58" t="s">
        <v>123</v>
      </c>
      <c r="D40" s="58" t="s">
        <v>65</v>
      </c>
      <c r="E40" s="59" t="s">
        <v>76</v>
      </c>
    </row>
    <row r="41" spans="1:5" ht="19.5" customHeight="1" x14ac:dyDescent="0.35">
      <c r="A41" s="42" t="s">
        <v>36</v>
      </c>
      <c r="B41" s="43">
        <f>SUM(B20:B40)</f>
        <v>4419.9699999999993</v>
      </c>
      <c r="C41" s="67"/>
      <c r="D41" s="75"/>
      <c r="E41" s="75"/>
    </row>
    <row r="42" spans="1:5" ht="10.5" customHeight="1" x14ac:dyDescent="0.4">
      <c r="A42" s="11"/>
      <c r="B42" s="13"/>
      <c r="C42" s="11"/>
      <c r="D42" s="11"/>
      <c r="E42" s="11"/>
    </row>
    <row r="43" spans="1:5" ht="24.75" customHeight="1" x14ac:dyDescent="0.35">
      <c r="A43" s="77" t="s">
        <v>37</v>
      </c>
      <c r="B43" s="77"/>
      <c r="C43" s="77"/>
      <c r="D43" s="77"/>
      <c r="E43" s="77"/>
    </row>
    <row r="44" spans="1:5" ht="27" customHeight="1" x14ac:dyDescent="0.35">
      <c r="A44" s="17" t="s">
        <v>135</v>
      </c>
      <c r="B44" s="17" t="s">
        <v>5</v>
      </c>
      <c r="C44" s="17" t="s">
        <v>150</v>
      </c>
      <c r="D44" s="17" t="s">
        <v>137</v>
      </c>
      <c r="E44" s="17" t="s">
        <v>33</v>
      </c>
    </row>
    <row r="45" spans="1:5" s="1" customFormat="1" ht="25.5" x14ac:dyDescent="0.35">
      <c r="A45" s="56">
        <v>45481</v>
      </c>
      <c r="B45" s="57">
        <v>44.29</v>
      </c>
      <c r="C45" s="58" t="s">
        <v>129</v>
      </c>
      <c r="D45" s="58" t="s">
        <v>70</v>
      </c>
      <c r="E45" s="59" t="s">
        <v>77</v>
      </c>
    </row>
    <row r="46" spans="1:5" ht="19.5" customHeight="1" x14ac:dyDescent="0.35">
      <c r="A46" s="42" t="s">
        <v>38</v>
      </c>
      <c r="B46" s="43">
        <f>SUM(B45:B45)</f>
        <v>44.29</v>
      </c>
      <c r="C46" s="67"/>
      <c r="D46" s="75"/>
      <c r="E46" s="75"/>
    </row>
    <row r="47" spans="1:5" ht="10.5" customHeight="1" x14ac:dyDescent="0.4">
      <c r="A47" s="11"/>
      <c r="B47" s="32"/>
      <c r="C47" s="13"/>
      <c r="D47" s="11"/>
      <c r="E47" s="11"/>
    </row>
    <row r="48" spans="1:5" ht="34.5" customHeight="1" x14ac:dyDescent="0.35">
      <c r="A48" s="21" t="s">
        <v>39</v>
      </c>
      <c r="B48" s="33">
        <f>B16+B41+B46</f>
        <v>6227.9999999999991</v>
      </c>
      <c r="C48" s="22"/>
      <c r="D48" s="22"/>
      <c r="E48" s="22"/>
    </row>
    <row r="49" spans="1:5" ht="13.15" hidden="1" x14ac:dyDescent="0.4">
      <c r="A49" s="11"/>
      <c r="B49" s="13"/>
      <c r="C49" s="11"/>
      <c r="D49" s="11"/>
      <c r="E49" s="11"/>
    </row>
    <row r="50" spans="1:5" ht="13.15" hidden="1" x14ac:dyDescent="0.4">
      <c r="A50" s="12" t="s">
        <v>16</v>
      </c>
      <c r="B50" s="13"/>
      <c r="C50" s="11"/>
      <c r="D50" s="11"/>
      <c r="E50" s="11"/>
    </row>
    <row r="51" spans="1:5" ht="12.6" hidden="1" customHeight="1" x14ac:dyDescent="0.35">
      <c r="A51" s="14" t="s">
        <v>40</v>
      </c>
    </row>
    <row r="52" spans="1:5" ht="12.95" hidden="1" customHeight="1" x14ac:dyDescent="0.35">
      <c r="A52" s="14" t="s">
        <v>41</v>
      </c>
      <c r="B52" s="11"/>
      <c r="D52" s="11"/>
    </row>
    <row r="53" spans="1:5" hidden="1" x14ac:dyDescent="0.35">
      <c r="A53" s="14" t="s">
        <v>42</v>
      </c>
    </row>
    <row r="54" spans="1:5" ht="13.15" hidden="1" x14ac:dyDescent="0.4">
      <c r="A54" s="14" t="s">
        <v>21</v>
      </c>
      <c r="B54" s="13"/>
      <c r="C54" s="11"/>
      <c r="D54" s="11"/>
      <c r="E54" s="11"/>
    </row>
    <row r="55" spans="1:5" ht="12.95" hidden="1" customHeight="1" x14ac:dyDescent="0.35">
      <c r="A55" s="14" t="s">
        <v>43</v>
      </c>
      <c r="B55" s="11"/>
      <c r="D55" s="11"/>
    </row>
    <row r="56" spans="1:5" hidden="1" x14ac:dyDescent="0.35">
      <c r="A56" s="14" t="s">
        <v>44</v>
      </c>
    </row>
    <row r="57" spans="1:5" hidden="1" x14ac:dyDescent="0.35">
      <c r="A57" s="14" t="s">
        <v>45</v>
      </c>
      <c r="B57" s="14"/>
      <c r="C57" s="14"/>
      <c r="D57" s="14"/>
    </row>
  </sheetData>
  <sheetProtection sheet="1" formatCells="0" formatRows="0" insertColumns="0" insertRows="0" deleteRows="0"/>
  <mergeCells count="14">
    <mergeCell ref="B7:E7"/>
    <mergeCell ref="B5:E5"/>
    <mergeCell ref="D46:E46"/>
    <mergeCell ref="A1:E1"/>
    <mergeCell ref="A18:E18"/>
    <mergeCell ref="A43:E43"/>
    <mergeCell ref="B2:E2"/>
    <mergeCell ref="B3:E3"/>
    <mergeCell ref="B4:E4"/>
    <mergeCell ref="A8:E8"/>
    <mergeCell ref="B6:E6"/>
    <mergeCell ref="D16:E16"/>
    <mergeCell ref="D41:E41"/>
    <mergeCell ref="A9:E9"/>
  </mergeCells>
  <dataValidations xWindow="147" yWindow="702" count="3"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2018 - 30 June 2019) will raise an alert. Check entry and select 'Yes' to accept/continue." sqref="A20 A11 A45" xr:uid="{00000000-0002-0000-0200-000000000000}">
      <formula1>$B$4</formula1>
      <formula2>$B$5</formula2>
    </dataValidation>
    <dataValidation allowBlank="1" showInputMessage="1" showErrorMessage="1" prompt="Insert additional rows as needed:_x000a_- 'right click' on a row number (left of screen)_x000a_- select 'Insert' (this will insert a row above it)" sqref="A44 A19 A10" xr:uid="{00000000-0002-0000-0200-000001000000}"/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- 30 June) will raise an alert. Check entry and select 'Yes' to accept/continue." sqref="A21:A40 A12:A15" xr:uid="{67A21C94-90C0-4AFE-B6AC-F64AD77E4F2B}">
      <formula1>$B$4</formula1>
      <formula2>$B$5</formula2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 alignWithMargins="0">
    <oddFooter>&amp;LCE Expense Disclosure Workbook 2018&amp;RWorksheet - Travel</oddFooter>
  </headerFooter>
  <extLst>
    <ext xmlns:x14="http://schemas.microsoft.com/office/spreadsheetml/2009/9/main" uri="{CCE6A557-97BC-4b89-ADB6-D9C93CAAB3DF}">
      <x14:dataValidations xmlns:xm="http://schemas.microsoft.com/office/excel/2006/main" xWindow="147" yWindow="702" count="3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200-000002000000}">
          <x14:formula1>
            <xm:f>'Summary and sign-off'!#REF!</xm:f>
          </x14:formula1>
          <xm:sqref>B6:E6</xm:sqref>
        </x14:dataValidation>
        <x14:dataValidation type="list" allowBlank="1" showInputMessage="1" showErrorMessage="1" error="Use the drop down list (at the right of the cell)" prompt="Totals should accurately sum the content of tables but this may be affected by input method - e.g. hidden or inappropriate data._x000a__x000a_It is each agency's responsibility to confirm the accuracy of data and totals._x000a__x000a_[use drop down list to confirm this check]" xr:uid="{00000000-0002-0000-0200-000003000000}">
          <x14:formula1>
            <xm:f>'Summary and sign-off'!#REF!</xm:f>
          </x14:formula1>
          <xm:sqref>B7:E7</xm:sqref>
        </x14:dataValidation>
        <x14:dataValidation type="decimal" operator="greaterThan" allowBlank="1" showInputMessage="1" showErrorMessage="1" error="This cell must contain a dollar figure" xr:uid="{00000000-0002-0000-0200-000004000000}">
          <x14:formula1>
            <xm:f>'Summary and sign-off'!#REF!</xm:f>
          </x14:formula1>
          <xm:sqref>B45 B11:B15 B20:B40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J19"/>
  <sheetViews>
    <sheetView zoomScaleNormal="100" workbookViewId="0">
      <selection sqref="A1:E1"/>
    </sheetView>
  </sheetViews>
  <sheetFormatPr defaultColWidth="0" defaultRowHeight="12.75" zeroHeight="1" x14ac:dyDescent="0.35"/>
  <cols>
    <col min="1" max="1" width="35.73046875" customWidth="1"/>
    <col min="2" max="2" width="14.265625" customWidth="1"/>
    <col min="3" max="3" width="71.3984375" customWidth="1"/>
    <col min="4" max="4" width="35.3984375" bestFit="1" customWidth="1"/>
    <col min="5" max="5" width="10.86328125" bestFit="1" customWidth="1"/>
    <col min="6" max="10" width="9.1328125" hidden="1" customWidth="1"/>
    <col min="11" max="12" width="0" hidden="1" customWidth="1"/>
  </cols>
  <sheetData>
    <row r="1" spans="1:5" ht="26.25" customHeight="1" x14ac:dyDescent="0.35">
      <c r="A1" s="76" t="s">
        <v>138</v>
      </c>
      <c r="B1" s="76"/>
      <c r="C1" s="76"/>
      <c r="D1" s="76"/>
      <c r="E1" s="76"/>
    </row>
    <row r="2" spans="1:5" ht="21" customHeight="1" x14ac:dyDescent="0.35">
      <c r="A2" s="2" t="s">
        <v>27</v>
      </c>
      <c r="B2" s="74" t="str">
        <f>'Summary and sign-off'!B2:F2</f>
        <v>Tertiary Education Commission</v>
      </c>
      <c r="C2" s="74"/>
      <c r="D2" s="74"/>
      <c r="E2" s="74"/>
    </row>
    <row r="3" spans="1:5" ht="15" x14ac:dyDescent="0.35">
      <c r="A3" s="2" t="s">
        <v>152</v>
      </c>
      <c r="B3" s="74" t="str">
        <f>'Summary and sign-off'!B3:F3</f>
        <v>Tim Fowler</v>
      </c>
      <c r="C3" s="74"/>
      <c r="D3" s="74"/>
      <c r="E3" s="74"/>
    </row>
    <row r="4" spans="1:5" ht="21" customHeight="1" x14ac:dyDescent="0.35">
      <c r="A4" s="2" t="s">
        <v>28</v>
      </c>
      <c r="B4" s="74">
        <f>'Summary and sign-off'!B4:F4</f>
        <v>45474</v>
      </c>
      <c r="C4" s="74"/>
      <c r="D4" s="74"/>
      <c r="E4" s="74"/>
    </row>
    <row r="5" spans="1:5" ht="21" customHeight="1" x14ac:dyDescent="0.35">
      <c r="A5" s="2" t="s">
        <v>29</v>
      </c>
      <c r="B5" s="74">
        <f>'Summary and sign-off'!B5:F5</f>
        <v>45838</v>
      </c>
      <c r="C5" s="74"/>
      <c r="D5" s="74"/>
      <c r="E5" s="74"/>
    </row>
    <row r="6" spans="1:5" ht="21" customHeight="1" x14ac:dyDescent="0.35">
      <c r="A6" s="2" t="s">
        <v>30</v>
      </c>
      <c r="B6" s="69" t="s">
        <v>22</v>
      </c>
      <c r="C6" s="69"/>
      <c r="D6" s="69"/>
      <c r="E6" s="69"/>
    </row>
    <row r="7" spans="1:5" ht="21" customHeight="1" x14ac:dyDescent="0.35">
      <c r="A7" s="2" t="s">
        <v>2</v>
      </c>
      <c r="B7" s="69" t="s">
        <v>23</v>
      </c>
      <c r="C7" s="69"/>
      <c r="D7" s="69"/>
      <c r="E7" s="69"/>
    </row>
    <row r="8" spans="1:5" ht="35.25" customHeight="1" x14ac:dyDescent="0.35">
      <c r="A8" s="83" t="s">
        <v>142</v>
      </c>
      <c r="B8" s="83"/>
      <c r="C8" s="84"/>
      <c r="D8" s="84"/>
      <c r="E8" s="84"/>
    </row>
    <row r="9" spans="1:5" ht="35.25" customHeight="1" x14ac:dyDescent="0.35">
      <c r="A9" s="81" t="s">
        <v>149</v>
      </c>
      <c r="B9" s="82"/>
      <c r="C9" s="82"/>
      <c r="D9" s="82"/>
      <c r="E9" s="82"/>
    </row>
    <row r="10" spans="1:5" ht="27" customHeight="1" x14ac:dyDescent="0.35">
      <c r="A10" s="17" t="s">
        <v>135</v>
      </c>
      <c r="B10" s="17" t="s">
        <v>5</v>
      </c>
      <c r="C10" s="17" t="s">
        <v>148</v>
      </c>
      <c r="D10" s="17" t="s">
        <v>137</v>
      </c>
      <c r="E10" s="17" t="s">
        <v>33</v>
      </c>
    </row>
    <row r="11" spans="1:5" s="1" customFormat="1" ht="25.5" x14ac:dyDescent="0.35">
      <c r="A11" s="60">
        <v>45688</v>
      </c>
      <c r="B11" s="57">
        <v>228</v>
      </c>
      <c r="C11" s="61" t="s">
        <v>156</v>
      </c>
      <c r="D11" s="61" t="s">
        <v>78</v>
      </c>
      <c r="E11" s="62" t="s">
        <v>77</v>
      </c>
    </row>
    <row r="12" spans="1:5" ht="34.5" customHeight="1" x14ac:dyDescent="0.35">
      <c r="A12" s="28" t="s">
        <v>46</v>
      </c>
      <c r="B12" s="37">
        <f>SUM(B11:B11)</f>
        <v>228</v>
      </c>
      <c r="C12" s="41"/>
      <c r="D12" s="75"/>
      <c r="E12" s="75"/>
    </row>
    <row r="13" spans="1:5" ht="13.15" hidden="1" x14ac:dyDescent="0.4">
      <c r="A13" s="12"/>
      <c r="B13" s="11"/>
      <c r="C13" s="11"/>
      <c r="D13" s="11"/>
      <c r="E13" s="11"/>
    </row>
    <row r="14" spans="1:5" ht="13.15" hidden="1" x14ac:dyDescent="0.4">
      <c r="A14" s="12" t="s">
        <v>16</v>
      </c>
      <c r="B14" s="13"/>
      <c r="C14" s="11"/>
      <c r="D14" s="11"/>
      <c r="E14" s="11"/>
    </row>
    <row r="15" spans="1:5" ht="12.75" hidden="1" customHeight="1" x14ac:dyDescent="0.35">
      <c r="A15" s="14" t="s">
        <v>47</v>
      </c>
      <c r="B15" s="14"/>
      <c r="C15" s="14"/>
      <c r="D15" s="14"/>
      <c r="E15" s="14"/>
    </row>
    <row r="16" spans="1:5" hidden="1" x14ac:dyDescent="0.35">
      <c r="A16" s="14" t="s">
        <v>48</v>
      </c>
      <c r="B16" s="14"/>
      <c r="C16" s="19"/>
      <c r="D16" s="19"/>
      <c r="E16" s="19"/>
    </row>
    <row r="17" spans="1:5" ht="13.15" hidden="1" x14ac:dyDescent="0.4">
      <c r="A17" s="14" t="s">
        <v>21</v>
      </c>
      <c r="B17" s="13"/>
      <c r="C17" s="11"/>
      <c r="D17" s="11"/>
      <c r="E17" s="11"/>
    </row>
    <row r="18" spans="1:5" hidden="1" x14ac:dyDescent="0.35">
      <c r="A18" s="14" t="s">
        <v>49</v>
      </c>
      <c r="B18" s="14"/>
      <c r="C18" s="19"/>
      <c r="D18" s="19"/>
      <c r="E18" s="19"/>
    </row>
    <row r="19" spans="1:5" ht="12.75" hidden="1" customHeight="1" x14ac:dyDescent="0.35">
      <c r="A19" s="14" t="s">
        <v>50</v>
      </c>
      <c r="B19" s="14"/>
      <c r="C19" s="16"/>
      <c r="D19" s="16"/>
      <c r="E19" s="16"/>
    </row>
  </sheetData>
  <sheetProtection sheet="1" formatCells="0" insertRows="0" deleteRows="0"/>
  <mergeCells count="10">
    <mergeCell ref="D12:E12"/>
    <mergeCell ref="B6:E6"/>
    <mergeCell ref="B5:E5"/>
    <mergeCell ref="A1:E1"/>
    <mergeCell ref="A9:E9"/>
    <mergeCell ref="B2:E2"/>
    <mergeCell ref="B3:E3"/>
    <mergeCell ref="B4:E4"/>
    <mergeCell ref="A8:E8"/>
    <mergeCell ref="B7:E7"/>
  </mergeCells>
  <dataValidations count="2"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2018 - 30 June 2019) will raise an alert. Check entry and select 'Yes' to accept/continue." sqref="A11" xr:uid="{00000000-0002-0000-0300-000000000000}">
      <formula1>$B$4</formula1>
      <formula2>$B$5</formula2>
    </dataValidation>
    <dataValidation allowBlank="1" showInputMessage="1" showErrorMessage="1" prompt="Insert additional rows as needed:_x000a_- 'right click' on a row number (left of screen)_x000a_- select 'Insert' (this will insert a row above it)" sqref="A10" xr:uid="{00000000-0002-0000-0300-000001000000}"/>
  </dataValidations>
  <printOptions gridLines="1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 alignWithMargins="0">
    <oddFooter>&amp;LCE Expense Disclosure Workbook 2018&amp;RWorksheet - Hospitality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300-000002000000}">
          <x14:formula1>
            <xm:f>'Summary and sign-off'!#REF!</xm:f>
          </x14:formula1>
          <xm:sqref>B6:E6</xm:sqref>
        </x14:dataValidation>
        <x14:dataValidation type="list" allowBlank="1" showInputMessage="1" showErrorMessage="1" error="Use the drop down list (at the right of the cell)" prompt="Totals should accurately sum the content of tables but this may be affected by input method - e.g. hidden or inappropriate data._x000a__x000a_It is each agency's responsibility to confirm the accuracy of data and totals._x000a__x000a_[use drop down list to confirm this check]" xr:uid="{00000000-0002-0000-0300-000003000000}">
          <x14:formula1>
            <xm:f>'Summary and sign-off'!#REF!</xm:f>
          </x14:formula1>
          <xm:sqref>B7:E7</xm:sqref>
        </x14:dataValidation>
        <x14:dataValidation type="decimal" operator="greaterThan" allowBlank="1" showInputMessage="1" showErrorMessage="1" error="This cell must contain a dollar figure" xr:uid="{00000000-0002-0000-0300-000004000000}">
          <x14:formula1>
            <xm:f>'Summary and sign-off'!#REF!</xm:f>
          </x14:formula1>
          <xm:sqref>B11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M57"/>
  <sheetViews>
    <sheetView zoomScaleNormal="100" workbookViewId="0">
      <selection sqref="A1:E1"/>
    </sheetView>
  </sheetViews>
  <sheetFormatPr defaultColWidth="0" defaultRowHeight="12.75" zeroHeight="1" x14ac:dyDescent="0.35"/>
  <cols>
    <col min="1" max="1" width="35.73046875" customWidth="1"/>
    <col min="2" max="2" width="14.265625" customWidth="1"/>
    <col min="3" max="3" width="72.1328125" bestFit="1" customWidth="1"/>
    <col min="4" max="4" width="40" bestFit="1" customWidth="1"/>
    <col min="5" max="5" width="10.86328125" bestFit="1" customWidth="1"/>
    <col min="6" max="9" width="9.1328125" hidden="1" customWidth="1"/>
    <col min="10" max="13" width="0" hidden="1" customWidth="1"/>
    <col min="14" max="16384" width="9.1328125" hidden="1"/>
  </cols>
  <sheetData>
    <row r="1" spans="1:5" ht="26.25" customHeight="1" x14ac:dyDescent="0.35">
      <c r="A1" s="76" t="s">
        <v>138</v>
      </c>
      <c r="B1" s="76"/>
      <c r="C1" s="76"/>
      <c r="D1" s="76"/>
      <c r="E1" s="76"/>
    </row>
    <row r="2" spans="1:5" ht="21" customHeight="1" x14ac:dyDescent="0.35">
      <c r="A2" s="2" t="s">
        <v>27</v>
      </c>
      <c r="B2" s="74" t="str">
        <f>'Summary and sign-off'!B2:F2</f>
        <v>Tertiary Education Commission</v>
      </c>
      <c r="C2" s="74"/>
      <c r="D2" s="74"/>
      <c r="E2" s="74"/>
    </row>
    <row r="3" spans="1:5" ht="15" x14ac:dyDescent="0.35">
      <c r="A3" s="2" t="s">
        <v>152</v>
      </c>
      <c r="B3" s="74" t="str">
        <f>'Summary and sign-off'!B3:F3</f>
        <v>Tim Fowler</v>
      </c>
      <c r="C3" s="74"/>
      <c r="D3" s="74"/>
      <c r="E3" s="74"/>
    </row>
    <row r="4" spans="1:5" ht="21" customHeight="1" x14ac:dyDescent="0.35">
      <c r="A4" s="2" t="s">
        <v>28</v>
      </c>
      <c r="B4" s="74">
        <f>'Summary and sign-off'!B4:F4</f>
        <v>45474</v>
      </c>
      <c r="C4" s="74"/>
      <c r="D4" s="74"/>
      <c r="E4" s="74"/>
    </row>
    <row r="5" spans="1:5" ht="21" customHeight="1" x14ac:dyDescent="0.35">
      <c r="A5" s="2" t="s">
        <v>29</v>
      </c>
      <c r="B5" s="74">
        <f>'Summary and sign-off'!B5:F5</f>
        <v>45838</v>
      </c>
      <c r="C5" s="74"/>
      <c r="D5" s="74"/>
      <c r="E5" s="74"/>
    </row>
    <row r="6" spans="1:5" ht="21" customHeight="1" x14ac:dyDescent="0.35">
      <c r="A6" s="2" t="s">
        <v>30</v>
      </c>
      <c r="B6" s="69" t="s">
        <v>22</v>
      </c>
      <c r="C6" s="69"/>
      <c r="D6" s="69"/>
      <c r="E6" s="69"/>
    </row>
    <row r="7" spans="1:5" ht="21" customHeight="1" x14ac:dyDescent="0.35">
      <c r="A7" s="2" t="s">
        <v>2</v>
      </c>
      <c r="B7" s="69" t="s">
        <v>23</v>
      </c>
      <c r="C7" s="69"/>
      <c r="D7" s="69"/>
      <c r="E7" s="69"/>
    </row>
    <row r="8" spans="1:5" ht="35.25" customHeight="1" x14ac:dyDescent="0.35">
      <c r="A8" s="79" t="s">
        <v>51</v>
      </c>
      <c r="B8" s="79"/>
      <c r="C8" s="84"/>
      <c r="D8" s="84"/>
      <c r="E8" s="84"/>
    </row>
    <row r="9" spans="1:5" ht="35.25" customHeight="1" x14ac:dyDescent="0.35">
      <c r="A9" s="85" t="s">
        <v>139</v>
      </c>
      <c r="B9" s="86"/>
      <c r="C9" s="86"/>
      <c r="D9" s="86"/>
      <c r="E9" s="86"/>
    </row>
    <row r="10" spans="1:5" ht="27" customHeight="1" x14ac:dyDescent="0.35">
      <c r="A10" s="17" t="s">
        <v>135</v>
      </c>
      <c r="B10" s="17" t="s">
        <v>5</v>
      </c>
      <c r="C10" s="17" t="s">
        <v>136</v>
      </c>
      <c r="D10" s="17" t="s">
        <v>137</v>
      </c>
      <c r="E10" s="17" t="s">
        <v>33</v>
      </c>
    </row>
    <row r="11" spans="1:5" s="1" customFormat="1" x14ac:dyDescent="0.35">
      <c r="A11" s="56">
        <v>45504</v>
      </c>
      <c r="B11" s="57">
        <v>24.25</v>
      </c>
      <c r="C11" s="61" t="s">
        <v>79</v>
      </c>
      <c r="D11" s="61" t="s">
        <v>80</v>
      </c>
      <c r="E11" s="62" t="s">
        <v>77</v>
      </c>
    </row>
    <row r="12" spans="1:5" s="1" customFormat="1" x14ac:dyDescent="0.35">
      <c r="A12" s="56">
        <v>45504</v>
      </c>
      <c r="B12" s="57">
        <v>11.42</v>
      </c>
      <c r="C12" s="61" t="s">
        <v>81</v>
      </c>
      <c r="D12" s="61" t="s">
        <v>80</v>
      </c>
      <c r="E12" s="62" t="s">
        <v>77</v>
      </c>
    </row>
    <row r="13" spans="1:5" s="1" customFormat="1" x14ac:dyDescent="0.35">
      <c r="A13" s="56">
        <v>45504</v>
      </c>
      <c r="B13" s="57">
        <v>26.09</v>
      </c>
      <c r="C13" s="61" t="s">
        <v>130</v>
      </c>
      <c r="D13" s="61" t="s">
        <v>80</v>
      </c>
      <c r="E13" s="62" t="s">
        <v>77</v>
      </c>
    </row>
    <row r="14" spans="1:5" s="1" customFormat="1" x14ac:dyDescent="0.35">
      <c r="A14" s="56">
        <v>45504</v>
      </c>
      <c r="B14" s="57">
        <v>5.65</v>
      </c>
      <c r="C14" s="61" t="s">
        <v>82</v>
      </c>
      <c r="D14" s="61" t="s">
        <v>83</v>
      </c>
      <c r="E14" s="62" t="s">
        <v>77</v>
      </c>
    </row>
    <row r="15" spans="1:5" s="1" customFormat="1" x14ac:dyDescent="0.35">
      <c r="A15" s="56">
        <v>45535</v>
      </c>
      <c r="B15" s="57">
        <v>1.97</v>
      </c>
      <c r="C15" s="61" t="s">
        <v>84</v>
      </c>
      <c r="D15" s="61" t="s">
        <v>80</v>
      </c>
      <c r="E15" s="62" t="s">
        <v>77</v>
      </c>
    </row>
    <row r="16" spans="1:5" s="1" customFormat="1" x14ac:dyDescent="0.35">
      <c r="A16" s="56">
        <v>45535</v>
      </c>
      <c r="B16" s="57">
        <v>21</v>
      </c>
      <c r="C16" s="61" t="s">
        <v>85</v>
      </c>
      <c r="D16" s="61" t="s">
        <v>80</v>
      </c>
      <c r="E16" s="62" t="s">
        <v>77</v>
      </c>
    </row>
    <row r="17" spans="1:5" s="1" customFormat="1" x14ac:dyDescent="0.35">
      <c r="A17" s="56">
        <v>45535</v>
      </c>
      <c r="B17" s="57">
        <v>10</v>
      </c>
      <c r="C17" s="61" t="s">
        <v>86</v>
      </c>
      <c r="D17" s="61" t="s">
        <v>83</v>
      </c>
      <c r="E17" s="62" t="s">
        <v>77</v>
      </c>
    </row>
    <row r="18" spans="1:5" s="1" customFormat="1" x14ac:dyDescent="0.35">
      <c r="A18" s="56">
        <v>45565</v>
      </c>
      <c r="B18" s="57">
        <v>10.51</v>
      </c>
      <c r="C18" s="61" t="s">
        <v>87</v>
      </c>
      <c r="D18" s="61" t="s">
        <v>80</v>
      </c>
      <c r="E18" s="62" t="s">
        <v>77</v>
      </c>
    </row>
    <row r="19" spans="1:5" s="1" customFormat="1" x14ac:dyDescent="0.35">
      <c r="A19" s="56">
        <v>45565</v>
      </c>
      <c r="B19" s="57">
        <v>21</v>
      </c>
      <c r="C19" s="61" t="s">
        <v>88</v>
      </c>
      <c r="D19" s="61" t="s">
        <v>80</v>
      </c>
      <c r="E19" s="62" t="s">
        <v>77</v>
      </c>
    </row>
    <row r="20" spans="1:5" s="1" customFormat="1" x14ac:dyDescent="0.35">
      <c r="A20" s="56">
        <v>45565</v>
      </c>
      <c r="B20" s="57">
        <v>26.09</v>
      </c>
      <c r="C20" s="61" t="s">
        <v>130</v>
      </c>
      <c r="D20" s="61" t="s">
        <v>80</v>
      </c>
      <c r="E20" s="62" t="s">
        <v>77</v>
      </c>
    </row>
    <row r="21" spans="1:5" s="1" customFormat="1" x14ac:dyDescent="0.35">
      <c r="A21" s="60">
        <v>45565</v>
      </c>
      <c r="B21" s="57">
        <v>10</v>
      </c>
      <c r="C21" s="61" t="s">
        <v>89</v>
      </c>
      <c r="D21" s="61" t="s">
        <v>83</v>
      </c>
      <c r="E21" s="62" t="s">
        <v>77</v>
      </c>
    </row>
    <row r="22" spans="1:5" s="1" customFormat="1" x14ac:dyDescent="0.35">
      <c r="A22" s="60">
        <v>45565</v>
      </c>
      <c r="B22" s="57">
        <v>21.74</v>
      </c>
      <c r="C22" s="61" t="s">
        <v>130</v>
      </c>
      <c r="D22" s="61" t="s">
        <v>83</v>
      </c>
      <c r="E22" s="62" t="s">
        <v>77</v>
      </c>
    </row>
    <row r="23" spans="1:5" s="1" customFormat="1" x14ac:dyDescent="0.35">
      <c r="A23" s="60">
        <v>45596</v>
      </c>
      <c r="B23" s="57">
        <v>21</v>
      </c>
      <c r="C23" s="61" t="s">
        <v>90</v>
      </c>
      <c r="D23" s="61" t="s">
        <v>80</v>
      </c>
      <c r="E23" s="62" t="s">
        <v>77</v>
      </c>
    </row>
    <row r="24" spans="1:5" s="1" customFormat="1" x14ac:dyDescent="0.35">
      <c r="A24" s="60">
        <v>45596</v>
      </c>
      <c r="B24" s="57">
        <v>2.0499999999999998</v>
      </c>
      <c r="C24" s="61" t="s">
        <v>91</v>
      </c>
      <c r="D24" s="61" t="s">
        <v>80</v>
      </c>
      <c r="E24" s="62" t="s">
        <v>77</v>
      </c>
    </row>
    <row r="25" spans="1:5" s="1" customFormat="1" x14ac:dyDescent="0.35">
      <c r="A25" s="60">
        <v>45596</v>
      </c>
      <c r="B25" s="57">
        <v>10</v>
      </c>
      <c r="C25" s="61" t="s">
        <v>92</v>
      </c>
      <c r="D25" s="61" t="s">
        <v>83</v>
      </c>
      <c r="E25" s="62" t="s">
        <v>77</v>
      </c>
    </row>
    <row r="26" spans="1:5" s="1" customFormat="1" x14ac:dyDescent="0.35">
      <c r="A26" s="60">
        <v>45626</v>
      </c>
      <c r="B26" s="57">
        <v>21</v>
      </c>
      <c r="C26" s="61" t="s">
        <v>93</v>
      </c>
      <c r="D26" s="61" t="s">
        <v>80</v>
      </c>
      <c r="E26" s="62" t="s">
        <v>77</v>
      </c>
    </row>
    <row r="27" spans="1:5" s="1" customFormat="1" x14ac:dyDescent="0.35">
      <c r="A27" s="60">
        <v>45626</v>
      </c>
      <c r="B27" s="57">
        <v>2.23</v>
      </c>
      <c r="C27" s="61" t="s">
        <v>94</v>
      </c>
      <c r="D27" s="61" t="s">
        <v>80</v>
      </c>
      <c r="E27" s="62" t="s">
        <v>77</v>
      </c>
    </row>
    <row r="28" spans="1:5" s="1" customFormat="1" x14ac:dyDescent="0.35">
      <c r="A28" s="60">
        <v>45626</v>
      </c>
      <c r="B28" s="57">
        <v>10</v>
      </c>
      <c r="C28" s="61" t="s">
        <v>95</v>
      </c>
      <c r="D28" s="61" t="s">
        <v>83</v>
      </c>
      <c r="E28" s="62" t="s">
        <v>77</v>
      </c>
    </row>
    <row r="29" spans="1:5" s="1" customFormat="1" x14ac:dyDescent="0.35">
      <c r="A29" s="60">
        <v>45656</v>
      </c>
      <c r="B29" s="57">
        <v>21</v>
      </c>
      <c r="C29" s="61" t="s">
        <v>96</v>
      </c>
      <c r="D29" s="61" t="s">
        <v>80</v>
      </c>
      <c r="E29" s="62" t="s">
        <v>77</v>
      </c>
    </row>
    <row r="30" spans="1:5" s="1" customFormat="1" x14ac:dyDescent="0.35">
      <c r="A30" s="60">
        <v>45656</v>
      </c>
      <c r="B30" s="57">
        <v>0.77</v>
      </c>
      <c r="C30" s="61" t="s">
        <v>97</v>
      </c>
      <c r="D30" s="61" t="s">
        <v>80</v>
      </c>
      <c r="E30" s="62" t="s">
        <v>77</v>
      </c>
    </row>
    <row r="31" spans="1:5" s="1" customFormat="1" x14ac:dyDescent="0.35">
      <c r="A31" s="60">
        <v>45656</v>
      </c>
      <c r="B31" s="57">
        <v>10</v>
      </c>
      <c r="C31" s="61" t="s">
        <v>98</v>
      </c>
      <c r="D31" s="61" t="s">
        <v>83</v>
      </c>
      <c r="E31" s="62" t="s">
        <v>77</v>
      </c>
    </row>
    <row r="32" spans="1:5" s="1" customFormat="1" x14ac:dyDescent="0.35">
      <c r="A32" s="60">
        <v>45688</v>
      </c>
      <c r="B32" s="57">
        <v>21</v>
      </c>
      <c r="C32" s="61" t="s">
        <v>99</v>
      </c>
      <c r="D32" s="61" t="s">
        <v>80</v>
      </c>
      <c r="E32" s="62" t="s">
        <v>77</v>
      </c>
    </row>
    <row r="33" spans="1:5" s="1" customFormat="1" x14ac:dyDescent="0.35">
      <c r="A33" s="60">
        <v>45688</v>
      </c>
      <c r="B33" s="57">
        <v>3.18</v>
      </c>
      <c r="C33" s="61" t="s">
        <v>100</v>
      </c>
      <c r="D33" s="61" t="s">
        <v>80</v>
      </c>
      <c r="E33" s="62" t="s">
        <v>77</v>
      </c>
    </row>
    <row r="34" spans="1:5" s="1" customFormat="1" x14ac:dyDescent="0.35">
      <c r="A34" s="60">
        <v>45688</v>
      </c>
      <c r="B34" s="57">
        <v>10</v>
      </c>
      <c r="C34" s="61" t="s">
        <v>101</v>
      </c>
      <c r="D34" s="61" t="s">
        <v>83</v>
      </c>
      <c r="E34" s="62" t="s">
        <v>77</v>
      </c>
    </row>
    <row r="35" spans="1:5" s="1" customFormat="1" x14ac:dyDescent="0.35">
      <c r="A35" s="60">
        <v>45716</v>
      </c>
      <c r="B35" s="57">
        <v>21</v>
      </c>
      <c r="C35" s="61" t="s">
        <v>102</v>
      </c>
      <c r="D35" s="61" t="s">
        <v>80</v>
      </c>
      <c r="E35" s="62" t="s">
        <v>77</v>
      </c>
    </row>
    <row r="36" spans="1:5" s="1" customFormat="1" x14ac:dyDescent="0.35">
      <c r="A36" s="60">
        <v>45716</v>
      </c>
      <c r="B36" s="57">
        <v>5.5</v>
      </c>
      <c r="C36" s="61" t="s">
        <v>103</v>
      </c>
      <c r="D36" s="61" t="s">
        <v>80</v>
      </c>
      <c r="E36" s="62" t="s">
        <v>77</v>
      </c>
    </row>
    <row r="37" spans="1:5" s="1" customFormat="1" x14ac:dyDescent="0.35">
      <c r="A37" s="60">
        <v>45716</v>
      </c>
      <c r="B37" s="57">
        <v>10</v>
      </c>
      <c r="C37" s="61" t="s">
        <v>104</v>
      </c>
      <c r="D37" s="61" t="s">
        <v>83</v>
      </c>
      <c r="E37" s="62" t="s">
        <v>77</v>
      </c>
    </row>
    <row r="38" spans="1:5" s="1" customFormat="1" x14ac:dyDescent="0.35">
      <c r="A38" s="60">
        <v>45747</v>
      </c>
      <c r="B38" s="57">
        <v>21</v>
      </c>
      <c r="C38" s="61" t="s">
        <v>105</v>
      </c>
      <c r="D38" s="61" t="s">
        <v>80</v>
      </c>
      <c r="E38" s="62" t="s">
        <v>77</v>
      </c>
    </row>
    <row r="39" spans="1:5" s="1" customFormat="1" x14ac:dyDescent="0.35">
      <c r="A39" s="60">
        <v>45747</v>
      </c>
      <c r="B39" s="57">
        <v>2.66</v>
      </c>
      <c r="C39" s="61" t="s">
        <v>106</v>
      </c>
      <c r="D39" s="61" t="s">
        <v>80</v>
      </c>
      <c r="E39" s="62" t="s">
        <v>77</v>
      </c>
    </row>
    <row r="40" spans="1:5" s="1" customFormat="1" x14ac:dyDescent="0.35">
      <c r="A40" s="60">
        <v>45747</v>
      </c>
      <c r="B40" s="57">
        <v>10</v>
      </c>
      <c r="C40" s="61" t="s">
        <v>107</v>
      </c>
      <c r="D40" s="61" t="s">
        <v>83</v>
      </c>
      <c r="E40" s="62" t="s">
        <v>77</v>
      </c>
    </row>
    <row r="41" spans="1:5" s="1" customFormat="1" x14ac:dyDescent="0.35">
      <c r="A41" s="60">
        <v>45777</v>
      </c>
      <c r="B41" s="57">
        <v>21</v>
      </c>
      <c r="C41" s="61" t="s">
        <v>108</v>
      </c>
      <c r="D41" s="61" t="s">
        <v>80</v>
      </c>
      <c r="E41" s="62" t="s">
        <v>77</v>
      </c>
    </row>
    <row r="42" spans="1:5" s="1" customFormat="1" x14ac:dyDescent="0.35">
      <c r="A42" s="60">
        <v>45777</v>
      </c>
      <c r="B42" s="57">
        <v>2.06</v>
      </c>
      <c r="C42" s="61" t="s">
        <v>109</v>
      </c>
      <c r="D42" s="61" t="s">
        <v>80</v>
      </c>
      <c r="E42" s="62" t="s">
        <v>77</v>
      </c>
    </row>
    <row r="43" spans="1:5" s="1" customFormat="1" x14ac:dyDescent="0.35">
      <c r="A43" s="60">
        <v>45777</v>
      </c>
      <c r="B43" s="57">
        <v>10</v>
      </c>
      <c r="C43" s="61" t="s">
        <v>110</v>
      </c>
      <c r="D43" s="61" t="s">
        <v>83</v>
      </c>
      <c r="E43" s="62" t="s">
        <v>77</v>
      </c>
    </row>
    <row r="44" spans="1:5" s="1" customFormat="1" x14ac:dyDescent="0.35">
      <c r="A44" s="60">
        <v>45808</v>
      </c>
      <c r="B44" s="57">
        <v>21</v>
      </c>
      <c r="C44" s="61" t="s">
        <v>111</v>
      </c>
      <c r="D44" s="61" t="s">
        <v>80</v>
      </c>
      <c r="E44" s="62" t="s">
        <v>77</v>
      </c>
    </row>
    <row r="45" spans="1:5" s="1" customFormat="1" x14ac:dyDescent="0.35">
      <c r="A45" s="60">
        <v>45808</v>
      </c>
      <c r="B45" s="57">
        <v>2.39</v>
      </c>
      <c r="C45" s="61" t="s">
        <v>112</v>
      </c>
      <c r="D45" s="61" t="s">
        <v>80</v>
      </c>
      <c r="E45" s="62" t="s">
        <v>77</v>
      </c>
    </row>
    <row r="46" spans="1:5" s="1" customFormat="1" x14ac:dyDescent="0.35">
      <c r="A46" s="60">
        <v>45808</v>
      </c>
      <c r="B46" s="57">
        <v>10</v>
      </c>
      <c r="C46" s="61" t="s">
        <v>113</v>
      </c>
      <c r="D46" s="61" t="s">
        <v>83</v>
      </c>
      <c r="E46" s="62" t="s">
        <v>77</v>
      </c>
    </row>
    <row r="47" spans="1:5" s="1" customFormat="1" x14ac:dyDescent="0.35">
      <c r="A47" s="60">
        <v>45778</v>
      </c>
      <c r="B47" s="57">
        <v>1521.74</v>
      </c>
      <c r="C47" s="61" t="s">
        <v>131</v>
      </c>
      <c r="D47" s="61" t="s">
        <v>114</v>
      </c>
      <c r="E47" s="62" t="s">
        <v>77</v>
      </c>
    </row>
    <row r="48" spans="1:5" s="1" customFormat="1" x14ac:dyDescent="0.35">
      <c r="A48" s="56">
        <v>45838</v>
      </c>
      <c r="B48" s="57">
        <v>21</v>
      </c>
      <c r="C48" s="61" t="s">
        <v>116</v>
      </c>
      <c r="D48" s="61" t="s">
        <v>80</v>
      </c>
      <c r="E48" s="62" t="s">
        <v>77</v>
      </c>
    </row>
    <row r="49" spans="1:5" s="1" customFormat="1" x14ac:dyDescent="0.35">
      <c r="A49" s="56">
        <v>45838</v>
      </c>
      <c r="B49" s="57">
        <v>2.69</v>
      </c>
      <c r="C49" s="61" t="s">
        <v>117</v>
      </c>
      <c r="D49" s="61" t="s">
        <v>80</v>
      </c>
      <c r="E49" s="62" t="s">
        <v>77</v>
      </c>
    </row>
    <row r="50" spans="1:5" s="1" customFormat="1" x14ac:dyDescent="0.35">
      <c r="A50" s="56">
        <v>45838</v>
      </c>
      <c r="B50" s="57">
        <v>10</v>
      </c>
      <c r="C50" s="61" t="s">
        <v>118</v>
      </c>
      <c r="D50" s="61" t="s">
        <v>83</v>
      </c>
      <c r="E50" s="62" t="s">
        <v>77</v>
      </c>
    </row>
    <row r="51" spans="1:5" ht="34.5" customHeight="1" x14ac:dyDescent="0.35">
      <c r="A51" s="28" t="s">
        <v>52</v>
      </c>
      <c r="B51" s="37">
        <f>SUM(B11:B50)</f>
        <v>2013.99</v>
      </c>
      <c r="C51" s="41"/>
      <c r="D51" s="75"/>
      <c r="E51" s="75"/>
    </row>
    <row r="52" spans="1:5" ht="14.1" hidden="1" customHeight="1" x14ac:dyDescent="0.35">
      <c r="B52" s="11"/>
      <c r="C52" s="11"/>
      <c r="D52" s="11"/>
      <c r="E52" s="11"/>
    </row>
    <row r="53" spans="1:5" ht="13.15" hidden="1" x14ac:dyDescent="0.4">
      <c r="A53" s="12" t="s">
        <v>53</v>
      </c>
      <c r="B53" s="11"/>
      <c r="C53" s="11"/>
      <c r="D53" s="11"/>
      <c r="E53" s="11"/>
    </row>
    <row r="54" spans="1:5" ht="12.6" hidden="1" customHeight="1" x14ac:dyDescent="0.35">
      <c r="A54" s="14" t="s">
        <v>40</v>
      </c>
      <c r="B54" s="11"/>
      <c r="C54" s="11"/>
      <c r="D54" s="11"/>
      <c r="E54" s="11"/>
    </row>
    <row r="55" spans="1:5" ht="13.15" hidden="1" x14ac:dyDescent="0.4">
      <c r="A55" s="14" t="s">
        <v>21</v>
      </c>
      <c r="B55" s="13"/>
      <c r="C55" s="11"/>
      <c r="D55" s="11"/>
      <c r="E55" s="11"/>
    </row>
    <row r="56" spans="1:5" hidden="1" x14ac:dyDescent="0.35">
      <c r="A56" s="14" t="s">
        <v>49</v>
      </c>
      <c r="C56" s="11"/>
      <c r="D56" s="11"/>
      <c r="E56" s="11"/>
    </row>
    <row r="57" spans="1:5" ht="12.75" hidden="1" customHeight="1" x14ac:dyDescent="0.35">
      <c r="A57" s="14" t="s">
        <v>50</v>
      </c>
      <c r="B57" s="18"/>
      <c r="C57" s="16"/>
      <c r="D57" s="16"/>
      <c r="E57" s="16"/>
    </row>
  </sheetData>
  <sheetProtection sheet="1" formatCells="0" insertRows="0" deleteRows="0"/>
  <mergeCells count="10">
    <mergeCell ref="D51:E51"/>
    <mergeCell ref="B6:E6"/>
    <mergeCell ref="B5:E5"/>
    <mergeCell ref="B7:E7"/>
    <mergeCell ref="A1:E1"/>
    <mergeCell ref="B2:E2"/>
    <mergeCell ref="B3:E3"/>
    <mergeCell ref="B4:E4"/>
    <mergeCell ref="A9:E9"/>
    <mergeCell ref="A8:E8"/>
  </mergeCells>
  <dataValidations count="2">
    <dataValidation allowBlank="1" showInputMessage="1" showErrorMessage="1" prompt="Insert additional rows as needed:_x000a_- 'right click' on a row number (left of screen)_x000a_- select 'Insert' (this will insert a row above it)" sqref="A10" xr:uid="{00000000-0002-0000-0400-000001000000}"/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- 30 June) will raise an alert. Check entry and select 'Yes' to accept/continue." sqref="A11:A50" xr:uid="{687D4BD6-8F5F-4681-B352-360D3908846F}">
      <formula1>$B$4</formula1>
      <formula2>$B$5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 alignWithMargins="0">
    <oddFooter>&amp;LCE Expense Disclosure Workbook 2018&amp;RWorksheet - All other expenses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400-000002000000}">
          <x14:formula1>
            <xm:f>'Summary and sign-off'!#REF!</xm:f>
          </x14:formula1>
          <xm:sqref>B6:E6</xm:sqref>
        </x14:dataValidation>
        <x14:dataValidation type="list" allowBlank="1" showInputMessage="1" showErrorMessage="1" error="Use the drop down list (at the right of the cell)" prompt="Totals should accurately sum the content of tables but this may be affected by input method - e.g. hidden or inappropriate data._x000a__x000a_It is each agency's responsibility to confirm the accuracy of data and totals._x000a__x000a_[use drop down list to confirm this check]" xr:uid="{00000000-0002-0000-0400-000003000000}">
          <x14:formula1>
            <xm:f>'Summary and sign-off'!#REF!</xm:f>
          </x14:formula1>
          <xm:sqref>B7:E7</xm:sqref>
        </x14:dataValidation>
        <x14:dataValidation type="decimal" operator="greaterThan" allowBlank="1" showInputMessage="1" showErrorMessage="1" error="This cell must contain a dollar figure" xr:uid="{00000000-0002-0000-0400-000004000000}">
          <x14:formula1>
            <xm:f>'Summary and sign-off'!#REF!</xm:f>
          </x14:formula1>
          <xm:sqref>B11:B50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  <pageSetUpPr fitToPage="1"/>
  </sheetPr>
  <dimension ref="A1:J24"/>
  <sheetViews>
    <sheetView zoomScaleNormal="100" workbookViewId="0">
      <selection sqref="A1:F1"/>
    </sheetView>
  </sheetViews>
  <sheetFormatPr defaultColWidth="0" defaultRowHeight="12.75" zeroHeight="1" x14ac:dyDescent="0.35"/>
  <cols>
    <col min="1" max="1" width="35.73046875" customWidth="1"/>
    <col min="2" max="2" width="20.86328125" bestFit="1" customWidth="1"/>
    <col min="3" max="3" width="22.1328125" customWidth="1"/>
    <col min="4" max="4" width="21.59765625" bestFit="1" customWidth="1"/>
    <col min="5" max="5" width="35.59765625" bestFit="1" customWidth="1"/>
    <col min="6" max="6" width="26.86328125" bestFit="1" customWidth="1"/>
    <col min="7" max="10" width="9.1328125" hidden="1" customWidth="1"/>
    <col min="11" max="14" width="0" hidden="1" customWidth="1"/>
  </cols>
  <sheetData>
    <row r="1" spans="1:6" ht="26.25" customHeight="1" x14ac:dyDescent="0.35">
      <c r="A1" s="76" t="s">
        <v>140</v>
      </c>
      <c r="B1" s="76"/>
      <c r="C1" s="76"/>
      <c r="D1" s="76"/>
      <c r="E1" s="76"/>
      <c r="F1" s="76"/>
    </row>
    <row r="2" spans="1:6" ht="21" customHeight="1" x14ac:dyDescent="0.35">
      <c r="A2" s="2" t="s">
        <v>27</v>
      </c>
      <c r="B2" s="74" t="str">
        <f>'Summary and sign-off'!B2:F2</f>
        <v>Tertiary Education Commission</v>
      </c>
      <c r="C2" s="74"/>
      <c r="D2" s="74"/>
      <c r="E2" s="74"/>
      <c r="F2" s="74"/>
    </row>
    <row r="3" spans="1:6" ht="15" x14ac:dyDescent="0.35">
      <c r="A3" s="2" t="s">
        <v>152</v>
      </c>
      <c r="B3" s="74" t="str">
        <f>'Summary and sign-off'!B3:F3</f>
        <v>Tim Fowler</v>
      </c>
      <c r="C3" s="74"/>
      <c r="D3" s="74"/>
      <c r="E3" s="74"/>
      <c r="F3" s="74"/>
    </row>
    <row r="4" spans="1:6" ht="21" customHeight="1" x14ac:dyDescent="0.35">
      <c r="A4" s="2" t="s">
        <v>28</v>
      </c>
      <c r="B4" s="74">
        <f>'Summary and sign-off'!B4:F4</f>
        <v>45474</v>
      </c>
      <c r="C4" s="74"/>
      <c r="D4" s="74"/>
      <c r="E4" s="74"/>
      <c r="F4" s="74"/>
    </row>
    <row r="5" spans="1:6" ht="21" customHeight="1" x14ac:dyDescent="0.35">
      <c r="A5" s="2" t="s">
        <v>29</v>
      </c>
      <c r="B5" s="74">
        <f>'Summary and sign-off'!B5:F5</f>
        <v>45838</v>
      </c>
      <c r="C5" s="74"/>
      <c r="D5" s="74"/>
      <c r="E5" s="74"/>
      <c r="F5" s="74"/>
    </row>
    <row r="6" spans="1:6" ht="21" customHeight="1" x14ac:dyDescent="0.35">
      <c r="A6" s="2" t="s">
        <v>54</v>
      </c>
      <c r="B6" s="69" t="s">
        <v>22</v>
      </c>
      <c r="C6" s="69"/>
      <c r="D6" s="69"/>
      <c r="E6" s="69"/>
      <c r="F6" s="69"/>
    </row>
    <row r="7" spans="1:6" ht="21" customHeight="1" x14ac:dyDescent="0.35">
      <c r="A7" s="2" t="s">
        <v>2</v>
      </c>
      <c r="B7" s="69" t="s">
        <v>23</v>
      </c>
      <c r="C7" s="69"/>
      <c r="D7" s="69"/>
      <c r="E7" s="69"/>
      <c r="F7" s="69"/>
    </row>
    <row r="8" spans="1:6" ht="36" customHeight="1" x14ac:dyDescent="0.35">
      <c r="A8" s="79" t="s">
        <v>55</v>
      </c>
      <c r="B8" s="79"/>
      <c r="C8" s="79"/>
      <c r="D8" s="79"/>
      <c r="E8" s="79"/>
      <c r="F8" s="79"/>
    </row>
    <row r="9" spans="1:6" ht="36" customHeight="1" x14ac:dyDescent="0.35">
      <c r="A9" s="85" t="s">
        <v>141</v>
      </c>
      <c r="B9" s="86"/>
      <c r="C9" s="86"/>
      <c r="D9" s="86"/>
      <c r="E9" s="86"/>
      <c r="F9" s="86"/>
    </row>
    <row r="10" spans="1:6" ht="39" customHeight="1" x14ac:dyDescent="0.35">
      <c r="A10" s="17" t="s">
        <v>135</v>
      </c>
      <c r="B10" s="51" t="s">
        <v>147</v>
      </c>
      <c r="C10" s="51" t="s">
        <v>146</v>
      </c>
      <c r="D10" s="51" t="s">
        <v>145</v>
      </c>
      <c r="E10" s="51" t="s">
        <v>143</v>
      </c>
      <c r="F10" s="51" t="s">
        <v>144</v>
      </c>
    </row>
    <row r="11" spans="1:6" s="1" customFormat="1" x14ac:dyDescent="0.35">
      <c r="A11" s="56"/>
      <c r="B11" s="61" t="s">
        <v>133</v>
      </c>
      <c r="C11" s="64"/>
      <c r="D11" s="61"/>
      <c r="E11" s="65"/>
      <c r="F11" s="62"/>
    </row>
    <row r="12" spans="1:6" s="1" customFormat="1" x14ac:dyDescent="0.35">
      <c r="A12" s="56"/>
      <c r="B12" s="63"/>
      <c r="C12" s="64"/>
      <c r="D12" s="63"/>
      <c r="E12" s="65"/>
      <c r="F12" s="66"/>
    </row>
    <row r="13" spans="1:6" ht="34.5" customHeight="1" x14ac:dyDescent="0.35">
      <c r="A13" s="52" t="s">
        <v>56</v>
      </c>
      <c r="B13" s="53" t="s">
        <v>57</v>
      </c>
      <c r="C13" s="54">
        <f>C14+C15</f>
        <v>0</v>
      </c>
      <c r="D13" s="55"/>
      <c r="E13" s="75"/>
      <c r="F13" s="75"/>
    </row>
    <row r="14" spans="1:6" ht="25.5" customHeight="1" x14ac:dyDescent="0.4">
      <c r="A14" s="29"/>
      <c r="B14" s="30" t="s">
        <v>25</v>
      </c>
      <c r="C14" s="31">
        <f>COUNTIF(C11:C12,'Summary and sign-off'!#REF!)</f>
        <v>0</v>
      </c>
      <c r="D14" s="8"/>
      <c r="E14" s="9"/>
      <c r="F14" s="10"/>
    </row>
    <row r="15" spans="1:6" ht="25.5" customHeight="1" x14ac:dyDescent="0.4">
      <c r="A15" s="29"/>
      <c r="B15" s="30" t="s">
        <v>26</v>
      </c>
      <c r="C15" s="31">
        <f>COUNTIF(C11:C12,'Summary and sign-off'!#REF!)</f>
        <v>0</v>
      </c>
      <c r="D15" s="8"/>
      <c r="E15" s="9"/>
      <c r="F15" s="10"/>
    </row>
    <row r="16" spans="1:6" ht="13.15" hidden="1" x14ac:dyDescent="0.4">
      <c r="A16" s="11"/>
      <c r="B16" s="12"/>
      <c r="C16" s="11"/>
      <c r="D16" s="13"/>
      <c r="E16" s="13"/>
      <c r="F16" s="11"/>
    </row>
    <row r="17" spans="1:6" ht="13.15" hidden="1" x14ac:dyDescent="0.4">
      <c r="A17" s="12" t="s">
        <v>53</v>
      </c>
      <c r="B17" s="12"/>
      <c r="C17" s="12"/>
      <c r="D17" s="12"/>
      <c r="E17" s="12"/>
      <c r="F17" s="12"/>
    </row>
    <row r="18" spans="1:6" ht="12.6" hidden="1" customHeight="1" x14ac:dyDescent="0.35">
      <c r="A18" s="14" t="s">
        <v>40</v>
      </c>
      <c r="B18" s="11"/>
      <c r="C18" s="11"/>
      <c r="D18" s="11"/>
      <c r="E18" s="11"/>
    </row>
    <row r="19" spans="1:6" ht="13.15" hidden="1" x14ac:dyDescent="0.4">
      <c r="A19" s="14" t="s">
        <v>21</v>
      </c>
      <c r="B19" s="13"/>
      <c r="C19" s="11"/>
      <c r="D19" s="11"/>
      <c r="E19" s="11"/>
      <c r="F19" s="11"/>
    </row>
    <row r="20" spans="1:6" ht="13.15" hidden="1" x14ac:dyDescent="0.4">
      <c r="A20" s="14" t="s">
        <v>58</v>
      </c>
      <c r="B20" s="15"/>
      <c r="C20" s="15"/>
      <c r="D20" s="15"/>
      <c r="E20" s="15"/>
      <c r="F20" s="15"/>
    </row>
    <row r="21" spans="1:6" ht="12.75" hidden="1" customHeight="1" x14ac:dyDescent="0.35">
      <c r="A21" s="14" t="s">
        <v>59</v>
      </c>
      <c r="B21" s="11"/>
      <c r="C21" s="11"/>
      <c r="D21" s="11"/>
      <c r="E21" s="11"/>
      <c r="F21" s="11"/>
    </row>
    <row r="22" spans="1:6" ht="12.95" hidden="1" customHeight="1" x14ac:dyDescent="0.35">
      <c r="A22" s="14" t="s">
        <v>60</v>
      </c>
      <c r="B22" s="11"/>
      <c r="C22" s="11"/>
      <c r="D22" s="11"/>
      <c r="E22" s="11"/>
      <c r="F22" s="11"/>
    </row>
    <row r="23" spans="1:6" hidden="1" x14ac:dyDescent="0.35">
      <c r="A23" s="14" t="s">
        <v>61</v>
      </c>
      <c r="C23" s="11"/>
      <c r="D23" s="11"/>
      <c r="E23" s="11"/>
      <c r="F23" s="11"/>
    </row>
    <row r="24" spans="1:6" ht="12.75" hidden="1" customHeight="1" x14ac:dyDescent="0.35">
      <c r="A24" s="14" t="s">
        <v>50</v>
      </c>
      <c r="B24" s="14"/>
      <c r="C24" s="16"/>
      <c r="D24" s="16"/>
      <c r="E24" s="16"/>
      <c r="F24" s="16"/>
    </row>
  </sheetData>
  <sheetProtection sheet="1" formatCells="0" insertRows="0" deleteRows="0"/>
  <dataConsolidate/>
  <mergeCells count="10">
    <mergeCell ref="E13:F13"/>
    <mergeCell ref="A8:F8"/>
    <mergeCell ref="A1:F1"/>
    <mergeCell ref="A9:F9"/>
    <mergeCell ref="B2:F2"/>
    <mergeCell ref="B3:F3"/>
    <mergeCell ref="B4:F4"/>
    <mergeCell ref="B7:F7"/>
    <mergeCell ref="B5:F5"/>
    <mergeCell ref="B6:F6"/>
  </mergeCells>
  <dataValidations count="3"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2018 - 30 June 2019) will raise an alert. Check entry and select 'Yes' to accept/continue." sqref="A11" xr:uid="{00000000-0002-0000-0500-000000000000}">
      <formula1>$B$4</formula1>
      <formula2>$B$5</formula2>
    </dataValidation>
    <dataValidation allowBlank="1" showInputMessage="1" showErrorMessage="1" prompt="Insert additional rows as needed:_x000a_- 'right click' on a row number (left of screen)_x000a_- select 'Insert' (this will insert a row above it)" sqref="A10" xr:uid="{00000000-0002-0000-0500-000001000000}"/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- 30 June) will raise an alert. Check entry and select 'Yes' to accept/continue." sqref="A12" xr:uid="{E2AC63DE-68EE-4701-85B3-49225E7647B2}">
      <formula1>$B$4</formula1>
      <formula2>$B$5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headerFooter alignWithMargins="0">
    <oddFooter>&amp;LCE Expense Disclosure Workbook 2018&amp;RWorksheet - Gifts and benefits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Use the drop down list (at the right of the cell)" xr:uid="{00000000-0002-0000-0500-000002000000}">
          <x14:formula1>
            <xm:f>'Summary and sign-off'!#REF!</xm:f>
          </x14:formula1>
          <xm:sqref>C11:C12</xm:sqref>
        </x14:dataValidation>
        <x14:dataValidation type="list" errorStyle="information" operator="greaterThan" allowBlank="1" showInputMessage="1" prompt="Provide specific $ value if possible" xr:uid="{00000000-0002-0000-0500-000003000000}">
          <x14:formula1>
            <xm:f>'Summary and sign-off'!#REF!</xm:f>
          </x14:formula1>
          <xm:sqref>E11:E12</xm:sqref>
        </x14:dataValidation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500-000004000000}">
          <x14:formula1>
            <xm:f>'Summary and sign-off'!#REF!</xm:f>
          </x14:formula1>
          <xm:sqref>B6</xm:sqref>
        </x14:dataValidation>
        <x14:dataValidation type="list" allowBlank="1" showInputMessage="1" showErrorMessage="1" error="Use the drop down list (at the right of the cell)" prompt="Totals should accurately sum the content of tables but this may be affected by input method - e.g. hidden or inappropriate data._x000a__x000a_It is each agency's responsibility to confirm the accuracy of data and totals._x000a__x000a_[use drop down list to confirm this check]" xr:uid="{00000000-0002-0000-0500-000005000000}">
          <x14:formula1>
            <xm:f>'Summary and sign-off'!#REF!</xm:f>
          </x14:formula1>
          <xm:sqref>B7:F7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f6ff3ca-fd37-48f8-bbb1-1ddf95be4f08" ContentTypeId="0x0101" PreviousValue="false" LastSyncTimeStamp="2024-08-21T01:39:28.427Z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420FF3895581448B57BC7A33825D2A" ma:contentTypeVersion="12" ma:contentTypeDescription="Create a new document." ma:contentTypeScope="" ma:versionID="2f91a0247f086fcc2f65ab48e327dd7c">
  <xsd:schema xmlns:xsd="http://www.w3.org/2001/XMLSchema" xmlns:xs="http://www.w3.org/2001/XMLSchema" xmlns:p="http://schemas.microsoft.com/office/2006/metadata/properties" xmlns:ns2="502c5ae3-526b-4468-980d-e1adba4df115" xmlns:ns3="faaf8f07-0c6c-4e8f-8e00-20e6068a9632" targetNamespace="http://schemas.microsoft.com/office/2006/metadata/properties" ma:root="true" ma:fieldsID="743d8585874246dad3f1b6d3f801cbc7" ns2:_="" ns3:_="">
    <xsd:import namespace="502c5ae3-526b-4468-980d-e1adba4df115"/>
    <xsd:import namespace="faaf8f07-0c6c-4e8f-8e00-20e6068a963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ObjectiveID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c5ae3-526b-4468-980d-e1adba4df11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4" nillable="true" ma:displayName="Taxonomy Catch All Column" ma:hidden="true" ma:list="{49b3f6db-5793-4197-bbe0-f9d71ec702f3}" ma:internalName="TaxCatchAll" ma:showField="CatchAllData" ma:web="502c5ae3-526b-4468-980d-e1adba4df1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f8f07-0c6c-4e8f-8e00-20e6068a9632" elementFormDefault="qualified">
    <xsd:import namespace="http://schemas.microsoft.com/office/2006/documentManagement/types"/>
    <xsd:import namespace="http://schemas.microsoft.com/office/infopath/2007/PartnerControls"/>
    <xsd:element name="ObjectiveID" ma:index="11" nillable="true" ma:displayName="Objective ID" ma:description="Objective ID site column" ma:internalName="ObjectiveID">
      <xsd:simpleType>
        <xsd:restriction base="dms:Text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f6ff3ca-fd37-48f8-bbb1-1ddf95be4f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02c5ae3-526b-4468-980d-e1adba4df115">FNSP-1769519848-44951</_dlc_DocId>
    <_dlc_DocIdUrl xmlns="502c5ae3-526b-4468-980d-e1adba4df115">
      <Url>https://tecgovtnz.sharepoint.com/sites/DOC-Finance/_layouts/15/DocIdRedir.aspx?ID=FNSP-1769519848-44951</Url>
      <Description>FNSP-1769519848-44951</Description>
    </_dlc_DocIdUrl>
    <ObjectiveID xmlns="faaf8f07-0c6c-4e8f-8e00-20e6068a9632" xsi:nil="true"/>
    <TaxCatchAll xmlns="502c5ae3-526b-4468-980d-e1adba4df115" xsi:nil="true"/>
    <lcf76f155ced4ddcb4097134ff3c332f xmlns="faaf8f07-0c6c-4e8f-8e00-20e6068a9632">
      <Terms xmlns="http://schemas.microsoft.com/office/infopath/2007/PartnerControls"/>
    </lcf76f155ced4ddcb4097134ff3c332f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C6A401E-B983-48F3-ADF0-8594D7EE48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A44FEF-4E10-4F75-B4A6-1626390E642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EACC200-3DBB-4DF5-88A4-B25B9C8291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2c5ae3-526b-4468-980d-e1adba4df115"/>
    <ds:schemaRef ds:uri="faaf8f07-0c6c-4e8f-8e00-20e6068a96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579D7F4-D0D7-4BCB-BBEA-E7C37A64913E}">
  <ds:schemaRefs>
    <ds:schemaRef ds:uri="http://purl.org/dc/terms/"/>
    <ds:schemaRef ds:uri="http://www.w3.org/XML/1998/namespace"/>
    <ds:schemaRef ds:uri="faaf8f07-0c6c-4e8f-8e00-20e6068a9632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502c5ae3-526b-4468-980d-e1adba4df115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239DBCAB-6875-4133-81DD-45924FC1DF38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e8e4d407-812f-46ec-8e96-0358754f4085}" enabled="0" method="" siteId="{e8e4d407-812f-46ec-8e96-0358754f408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 and sign-off</vt:lpstr>
      <vt:lpstr>Travel</vt:lpstr>
      <vt:lpstr>Hospitality</vt:lpstr>
      <vt:lpstr>All other expenses</vt:lpstr>
      <vt:lpstr>Gifts and benefits</vt:lpstr>
      <vt:lpstr>'All other expenses'!Print_Area</vt:lpstr>
      <vt:lpstr>'Gifts and benefits'!Print_Area</vt:lpstr>
      <vt:lpstr>Hospitality!Print_Area</vt:lpstr>
      <vt:lpstr>'Summary and sign-off'!Print_Area</vt:lpstr>
      <vt:lpstr>Travel!Print_Area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TEC Chief Executive expenses disclosure: 1 July 2024 - 30 June 2025</dc:title>
  <dc:subject/>
  <dc:creator>Tertiary Education Commission</dc:creator>
  <cp:keywords/>
  <cp:revision/>
  <dcterms:created xsi:type="dcterms:W3CDTF">2010-10-17T20:59:02Z</dcterms:created>
  <dcterms:modified xsi:type="dcterms:W3CDTF">2025-07-23T23:59:55Z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0x0101000D420FF3895581448B57BC7A33825D2A</vt:lpwstr>
  </property>
  <property fmtid="{D5CDD505-2E9C-101B-9397-08002B2CF9AE}" pid="3" name="Modified_x0020_By">
    <vt:lpwstr/>
  </property>
  <property fmtid="{D5CDD505-2E9C-101B-9397-08002B2CF9AE}" pid="4" name="Created By">
    <vt:lpwstr/>
  </property>
  <property fmtid="{D5CDD505-2E9C-101B-9397-08002B2CF9AE}" pid="5" name="Modified By">
    <vt:lpwstr/>
  </property>
  <property fmtid="{D5CDD505-2E9C-101B-9397-08002B2CF9AE}" pid="6" name="Created_x0020_By">
    <vt:lpwstr/>
  </property>
  <property fmtid="{D5CDD505-2E9C-101B-9397-08002B2CF9AE}" pid="7" name="AuthorIds_UIVersion_3585">
    <vt:lpwstr>122</vt:lpwstr>
  </property>
  <property fmtid="{D5CDD505-2E9C-101B-9397-08002B2CF9AE}" pid="8" name="AuthorIds_UIVersion_3587">
    <vt:lpwstr>122</vt:lpwstr>
  </property>
  <property fmtid="{D5CDD505-2E9C-101B-9397-08002B2CF9AE}" pid="9" name="_dlc_DocIdItemGuid">
    <vt:lpwstr>7f612bf5-b1b2-45c9-92b7-b090954ba1b7</vt:lpwstr>
  </property>
  <property fmtid="{D5CDD505-2E9C-101B-9397-08002B2CF9AE}" pid="10" name="SharedWithUsers">
    <vt:lpwstr>87;#Ken Smart;#157;#Nehalkumar patel</vt:lpwstr>
  </property>
  <property fmtid="{D5CDD505-2E9C-101B-9397-08002B2CF9AE}" pid="11" name="MediaServiceImageTags">
    <vt:lpwstr/>
  </property>
</Properties>
</file>