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326" windowWidth="15480" windowHeight="5280" activeTab="0"/>
  </bookViews>
  <sheets>
    <sheet name="Table A-2" sheetId="1" r:id="rId1"/>
  </sheets>
  <definedNames>
    <definedName name="_xlnm.Print_Area" localSheetId="0">'Table A-2'!$A$1:$AE$18</definedName>
  </definedNames>
  <calcPr fullCalcOnLoad="1"/>
</workbook>
</file>

<file path=xl/sharedStrings.xml><?xml version="1.0" encoding="utf-8"?>
<sst xmlns="http://schemas.openxmlformats.org/spreadsheetml/2006/main" count="45" uniqueCount="45">
  <si>
    <t>TEO Name</t>
  </si>
  <si>
    <t>Quality Score</t>
  </si>
  <si>
    <t>Quality Score*</t>
  </si>
  <si>
    <t>Staff rated A
%</t>
  </si>
  <si>
    <t>Staff rated A*
%</t>
  </si>
  <si>
    <t>No of A's</t>
  </si>
  <si>
    <t>No of A's*</t>
  </si>
  <si>
    <t>Staff rated B
%</t>
  </si>
  <si>
    <t>Staff rated B*
%</t>
  </si>
  <si>
    <t>No of B's</t>
  </si>
  <si>
    <t>No of B's*</t>
  </si>
  <si>
    <t>Staff rated C
%</t>
  </si>
  <si>
    <t>Staff rated C*
%</t>
  </si>
  <si>
    <t>No of C's</t>
  </si>
  <si>
    <t>No of C's*</t>
  </si>
  <si>
    <t>Staff rated C(NE)
%</t>
  </si>
  <si>
    <t>Staff rated C(NE)*
%</t>
  </si>
  <si>
    <t>No of C(NE)'s</t>
  </si>
  <si>
    <t>No of C(NE)'s*</t>
  </si>
  <si>
    <t>Staff rated R
%</t>
  </si>
  <si>
    <t>Staff rated R*
%</t>
  </si>
  <si>
    <t>No of R's</t>
  </si>
  <si>
    <t>No of R's*</t>
  </si>
  <si>
    <t>Staff rated R(NE)
%</t>
  </si>
  <si>
    <t>Staff rated R(NE)*
%</t>
  </si>
  <si>
    <t>No of R(NE)'s</t>
  </si>
  <si>
    <t>No of R(NE)'s*</t>
  </si>
  <si>
    <t>No. of eligible staff</t>
  </si>
  <si>
    <t>No. of eligible staff*</t>
  </si>
  <si>
    <t>No. of Evidence Portfolios Assessed</t>
  </si>
  <si>
    <t>Averages &amp; totals</t>
  </si>
  <si>
    <t>* Weighted on a FTE basis</t>
  </si>
  <si>
    <t>Table A-2: Panel Results - All Panels</t>
  </si>
  <si>
    <t>Biological Sciences</t>
  </si>
  <si>
    <t>Business and Economics</t>
  </si>
  <si>
    <t>Creative and Performing Arts</t>
  </si>
  <si>
    <t>Education</t>
  </si>
  <si>
    <t>Engineering Technology and Architecture</t>
  </si>
  <si>
    <t>Health</t>
  </si>
  <si>
    <t>Humanities and Law</t>
  </si>
  <si>
    <t>Mathematical and Information Sciences and Technology</t>
  </si>
  <si>
    <t>Medicine and Public Health</t>
  </si>
  <si>
    <t>Physical Sciences</t>
  </si>
  <si>
    <t>Social Sciences and Other Cultural/Social Sciences</t>
  </si>
  <si>
    <t>Māori Knowledge and Development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</si>
</sst>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10" fontId="4" fillId="33" borderId="11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10" fontId="5" fillId="33" borderId="21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tabSelected="1" zoomScale="85" zoomScaleNormal="85" zoomScaleSheetLayoutView="55" zoomScalePageLayoutView="0" workbookViewId="0" topLeftCell="A11">
      <selection activeCell="F26" sqref="F26"/>
    </sheetView>
  </sheetViews>
  <sheetFormatPr defaultColWidth="9.140625" defaultRowHeight="12.75"/>
  <cols>
    <col min="1" max="1" width="5.28125" style="6" customWidth="1"/>
    <col min="2" max="2" width="44.00390625" style="2" bestFit="1" customWidth="1"/>
    <col min="3" max="4" width="13.28125" style="3" customWidth="1"/>
    <col min="5" max="6" width="13.28125" style="4" customWidth="1"/>
    <col min="7" max="7" width="13.28125" style="5" customWidth="1"/>
    <col min="8" max="8" width="13.28125" style="3" customWidth="1"/>
    <col min="9" max="10" width="13.28125" style="4" customWidth="1"/>
    <col min="11" max="11" width="13.28125" style="5" customWidth="1"/>
    <col min="12" max="12" width="13.28125" style="3" customWidth="1"/>
    <col min="13" max="14" width="13.28125" style="4" customWidth="1"/>
    <col min="15" max="15" width="13.28125" style="5" customWidth="1"/>
    <col min="16" max="16" width="13.28125" style="3" customWidth="1"/>
    <col min="17" max="18" width="13.28125" style="4" customWidth="1"/>
    <col min="19" max="19" width="13.28125" style="5" customWidth="1"/>
    <col min="20" max="20" width="13.28125" style="3" customWidth="1"/>
    <col min="21" max="21" width="14.57421875" style="4" customWidth="1"/>
    <col min="22" max="22" width="15.8515625" style="4" customWidth="1"/>
    <col min="23" max="23" width="13.28125" style="5" customWidth="1"/>
    <col min="24" max="24" width="13.28125" style="3" customWidth="1"/>
    <col min="25" max="26" width="13.28125" style="4" customWidth="1"/>
    <col min="27" max="27" width="13.28125" style="5" customWidth="1"/>
    <col min="28" max="28" width="13.28125" style="3" customWidth="1"/>
    <col min="29" max="29" width="13.28125" style="6" customWidth="1"/>
    <col min="30" max="30" width="13.28125" style="3" customWidth="1"/>
    <col min="31" max="31" width="19.28125" style="6" customWidth="1"/>
    <col min="32" max="32" width="10.28125" style="7" bestFit="1" customWidth="1"/>
  </cols>
  <sheetData>
    <row r="1" ht="30">
      <c r="A1" s="1" t="s">
        <v>32</v>
      </c>
    </row>
    <row r="2" ht="13.5" thickBot="1"/>
    <row r="3" spans="1:32" ht="116.25">
      <c r="A3" s="8"/>
      <c r="B3" s="9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1" t="s">
        <v>7</v>
      </c>
      <c r="J3" s="11" t="s">
        <v>8</v>
      </c>
      <c r="K3" s="12" t="s">
        <v>9</v>
      </c>
      <c r="L3" s="10" t="s">
        <v>10</v>
      </c>
      <c r="M3" s="11" t="s">
        <v>11</v>
      </c>
      <c r="N3" s="11" t="s">
        <v>12</v>
      </c>
      <c r="O3" s="12" t="s">
        <v>13</v>
      </c>
      <c r="P3" s="10" t="s">
        <v>14</v>
      </c>
      <c r="Q3" s="11" t="s">
        <v>15</v>
      </c>
      <c r="R3" s="11" t="s">
        <v>16</v>
      </c>
      <c r="S3" s="12" t="s">
        <v>17</v>
      </c>
      <c r="T3" s="10" t="s">
        <v>18</v>
      </c>
      <c r="U3" s="11" t="s">
        <v>19</v>
      </c>
      <c r="V3" s="11" t="s">
        <v>20</v>
      </c>
      <c r="W3" s="12" t="s">
        <v>21</v>
      </c>
      <c r="X3" s="10" t="s">
        <v>22</v>
      </c>
      <c r="Y3" s="11" t="s">
        <v>23</v>
      </c>
      <c r="Z3" s="11" t="s">
        <v>24</v>
      </c>
      <c r="AA3" s="12" t="s">
        <v>25</v>
      </c>
      <c r="AB3" s="10" t="s">
        <v>26</v>
      </c>
      <c r="AC3" s="9" t="s">
        <v>27</v>
      </c>
      <c r="AD3" s="13" t="s">
        <v>28</v>
      </c>
      <c r="AE3" s="14" t="s">
        <v>29</v>
      </c>
      <c r="AF3" s="15"/>
    </row>
    <row r="4" spans="1:32" ht="43.5" customHeight="1">
      <c r="A4" s="16">
        <v>1</v>
      </c>
      <c r="B4" s="17" t="s">
        <v>33</v>
      </c>
      <c r="C4" s="18">
        <f>(((G4*5)+(K4*3)+(O4+S4))*2)/AC4</f>
        <v>3.84</v>
      </c>
      <c r="D4" s="18">
        <f>(((H4*5)+(L4*3)+(P4+T4))*2)/AD4</f>
        <v>3.869366815174834</v>
      </c>
      <c r="E4" s="20">
        <f aca="true" t="shared" si="0" ref="E4:E16">G4/AC4</f>
        <v>0.09032258064516129</v>
      </c>
      <c r="F4" s="20">
        <f aca="true" t="shared" si="1" ref="F4:F16">H4/AD4</f>
        <v>0.09233157823680302</v>
      </c>
      <c r="G4" s="21">
        <v>70</v>
      </c>
      <c r="H4" s="19">
        <v>68.39</v>
      </c>
      <c r="I4" s="20">
        <f aca="true" t="shared" si="2" ref="I4:I16">K4/AC4</f>
        <v>0.3574193548387097</v>
      </c>
      <c r="J4" s="20">
        <f aca="true" t="shared" si="3" ref="J4:J16">L4/AD4</f>
        <v>0.35833670851896854</v>
      </c>
      <c r="K4" s="21">
        <v>277</v>
      </c>
      <c r="L4" s="19">
        <v>265.42</v>
      </c>
      <c r="M4" s="20">
        <f aca="true" t="shared" si="4" ref="M4:M16">O4/AC4</f>
        <v>0.28774193548387095</v>
      </c>
      <c r="N4" s="20">
        <f aca="true" t="shared" si="5" ref="N4:N16">P4/AD4</f>
        <v>0.2894019171054408</v>
      </c>
      <c r="O4" s="21">
        <v>223</v>
      </c>
      <c r="P4" s="19">
        <v>214.36</v>
      </c>
      <c r="Q4" s="20">
        <f aca="true" t="shared" si="6" ref="Q4:Q16">S4/AC4</f>
        <v>0.10838709677419354</v>
      </c>
      <c r="R4" s="20">
        <f aca="true" t="shared" si="7" ref="R4:R16">T4/AD4</f>
        <v>0.10861347374105576</v>
      </c>
      <c r="S4" s="22">
        <v>84</v>
      </c>
      <c r="T4" s="19">
        <v>80.45</v>
      </c>
      <c r="U4" s="20">
        <f aca="true" t="shared" si="8" ref="U4:U15">W4/AC4</f>
        <v>0.09548387096774194</v>
      </c>
      <c r="V4" s="20">
        <f aca="true" t="shared" si="9" ref="V4:V15">X4/AD4</f>
        <v>0.09009045497502363</v>
      </c>
      <c r="W4" s="22">
        <v>74</v>
      </c>
      <c r="X4" s="19">
        <v>66.73</v>
      </c>
      <c r="Y4" s="20">
        <f aca="true" t="shared" si="10" ref="Y4:Y16">AA4/AC4</f>
        <v>0.06064516129032258</v>
      </c>
      <c r="Z4" s="20">
        <f aca="true" t="shared" si="11" ref="Z4:Z16">AB4/AD4</f>
        <v>0.06122586742270825</v>
      </c>
      <c r="AA4" s="21">
        <v>47</v>
      </c>
      <c r="AB4" s="19">
        <v>45.35</v>
      </c>
      <c r="AC4" s="22">
        <f>AA4+W4+S4+O4+K4+G4</f>
        <v>775</v>
      </c>
      <c r="AD4" s="19">
        <f>AB4+X4+T4+P4+L4+H4</f>
        <v>740.7</v>
      </c>
      <c r="AE4" s="23">
        <v>434</v>
      </c>
      <c r="AF4" s="24"/>
    </row>
    <row r="5" spans="1:32" ht="43.5" customHeight="1">
      <c r="A5" s="16">
        <v>2</v>
      </c>
      <c r="B5" s="17" t="s">
        <v>34</v>
      </c>
      <c r="C5" s="18">
        <f aca="true" t="shared" si="12" ref="C5:C15">(((G5*5)+(K5*3)+(O5+S5))*2)/AC5</f>
        <v>2.695568400770713</v>
      </c>
      <c r="D5" s="18">
        <f aca="true" t="shared" si="13" ref="D5:D15">(((H5*5)+(L5*3)+(P5+T5))*2)/AD5</f>
        <v>2.7167065868263474</v>
      </c>
      <c r="E5" s="20">
        <f t="shared" si="0"/>
        <v>0.051059730250481696</v>
      </c>
      <c r="F5" s="20">
        <f t="shared" si="1"/>
        <v>0.05064870259481038</v>
      </c>
      <c r="G5" s="21">
        <v>53</v>
      </c>
      <c r="H5" s="19">
        <v>50.75</v>
      </c>
      <c r="I5" s="20">
        <f t="shared" si="2"/>
        <v>0.2418111753371869</v>
      </c>
      <c r="J5" s="20">
        <f t="shared" si="3"/>
        <v>0.24450099800399203</v>
      </c>
      <c r="K5" s="21">
        <v>251</v>
      </c>
      <c r="L5" s="27">
        <v>244.99</v>
      </c>
      <c r="M5" s="20">
        <f t="shared" si="4"/>
        <v>0.2591522157996146</v>
      </c>
      <c r="N5" s="20">
        <f t="shared" si="5"/>
        <v>0.26112774451097803</v>
      </c>
      <c r="O5" s="21">
        <v>269</v>
      </c>
      <c r="P5" s="19">
        <v>261.65</v>
      </c>
      <c r="Q5" s="20">
        <f t="shared" si="6"/>
        <v>0.10789980732177264</v>
      </c>
      <c r="R5" s="20">
        <f t="shared" si="7"/>
        <v>0.11047904191616767</v>
      </c>
      <c r="S5" s="22">
        <v>112</v>
      </c>
      <c r="T5" s="19">
        <v>110.7</v>
      </c>
      <c r="U5" s="20">
        <f t="shared" si="8"/>
        <v>0.23892100192678228</v>
      </c>
      <c r="V5" s="20">
        <f t="shared" si="9"/>
        <v>0.23559880239520958</v>
      </c>
      <c r="W5" s="22">
        <v>248</v>
      </c>
      <c r="X5" s="19">
        <v>236.07</v>
      </c>
      <c r="Y5" s="20">
        <f t="shared" si="10"/>
        <v>0.10115606936416185</v>
      </c>
      <c r="Z5" s="20">
        <f t="shared" si="11"/>
        <v>0.09764471057884232</v>
      </c>
      <c r="AA5" s="21">
        <v>105</v>
      </c>
      <c r="AB5" s="19">
        <v>97.84</v>
      </c>
      <c r="AC5" s="22">
        <f aca="true" t="shared" si="14" ref="AC5:AC15">AA5+W5+S5+O5+K5+G5</f>
        <v>1038</v>
      </c>
      <c r="AD5" s="19">
        <f aca="true" t="shared" si="15" ref="AD5:AD15">AB5+X5+T5+P5+L5+H5</f>
        <v>1002</v>
      </c>
      <c r="AE5" s="23">
        <v>585</v>
      </c>
      <c r="AF5" s="24"/>
    </row>
    <row r="6" spans="1:32" ht="43.5" customHeight="1">
      <c r="A6" s="16">
        <v>3</v>
      </c>
      <c r="B6" s="17" t="s">
        <v>35</v>
      </c>
      <c r="C6" s="18">
        <f t="shared" si="12"/>
        <v>2.198019801980198</v>
      </c>
      <c r="D6" s="18">
        <f t="shared" si="13"/>
        <v>2.2207874367371243</v>
      </c>
      <c r="E6" s="20">
        <f t="shared" si="0"/>
        <v>0.034653465346534656</v>
      </c>
      <c r="F6" s="20">
        <f t="shared" si="1"/>
        <v>0.035073682643643946</v>
      </c>
      <c r="G6" s="21">
        <v>21</v>
      </c>
      <c r="H6" s="19">
        <v>18.85</v>
      </c>
      <c r="I6" s="20">
        <f t="shared" si="2"/>
        <v>0.18151815181518152</v>
      </c>
      <c r="J6" s="20">
        <f t="shared" si="3"/>
        <v>0.18165748734742485</v>
      </c>
      <c r="K6" s="21">
        <v>110</v>
      </c>
      <c r="L6" s="19">
        <v>97.63</v>
      </c>
      <c r="M6" s="20">
        <f t="shared" si="4"/>
        <v>0.25742574257425743</v>
      </c>
      <c r="N6" s="20">
        <f t="shared" si="5"/>
        <v>0.26538776421554033</v>
      </c>
      <c r="O6" s="21">
        <v>156</v>
      </c>
      <c r="P6" s="19">
        <v>142.63</v>
      </c>
      <c r="Q6" s="20">
        <f t="shared" si="6"/>
        <v>0.12376237623762376</v>
      </c>
      <c r="R6" s="20">
        <f t="shared" si="7"/>
        <v>0.12466507889252755</v>
      </c>
      <c r="S6" s="22">
        <v>75</v>
      </c>
      <c r="T6" s="19">
        <v>67</v>
      </c>
      <c r="U6" s="20">
        <f t="shared" si="8"/>
        <v>0.24752475247524752</v>
      </c>
      <c r="V6" s="20">
        <f t="shared" si="9"/>
        <v>0.24257591545102714</v>
      </c>
      <c r="W6" s="22">
        <v>150</v>
      </c>
      <c r="X6" s="19">
        <v>130.37</v>
      </c>
      <c r="Y6" s="20">
        <f t="shared" si="10"/>
        <v>0.1551155115511551</v>
      </c>
      <c r="Z6" s="20">
        <f t="shared" si="11"/>
        <v>0.15064007144983627</v>
      </c>
      <c r="AA6" s="21">
        <v>94</v>
      </c>
      <c r="AB6" s="19">
        <v>80.96</v>
      </c>
      <c r="AC6" s="22">
        <f t="shared" si="14"/>
        <v>606</v>
      </c>
      <c r="AD6" s="19">
        <f t="shared" si="15"/>
        <v>537.4399999999999</v>
      </c>
      <c r="AE6" s="23">
        <v>353</v>
      </c>
      <c r="AF6" s="24"/>
    </row>
    <row r="7" spans="1:32" s="30" customFormat="1" ht="43.5" customHeight="1">
      <c r="A7" s="26">
        <v>4</v>
      </c>
      <c r="B7" s="17" t="s">
        <v>36</v>
      </c>
      <c r="C7" s="18">
        <f t="shared" si="12"/>
        <v>1.2734153263954588</v>
      </c>
      <c r="D7" s="18">
        <f t="shared" si="13"/>
        <v>1.3070007670672463</v>
      </c>
      <c r="E7" s="20">
        <f t="shared" si="0"/>
        <v>0.026490066225165563</v>
      </c>
      <c r="F7" s="20">
        <f t="shared" si="1"/>
        <v>0.026448478649961644</v>
      </c>
      <c r="G7" s="21">
        <v>28</v>
      </c>
      <c r="H7" s="19">
        <v>25.86</v>
      </c>
      <c r="I7" s="20">
        <f t="shared" si="2"/>
        <v>0.0946073793755913</v>
      </c>
      <c r="J7" s="20">
        <f t="shared" si="3"/>
        <v>0.09897212989005369</v>
      </c>
      <c r="K7" s="21">
        <v>100</v>
      </c>
      <c r="L7" s="19">
        <v>96.77</v>
      </c>
      <c r="M7" s="20">
        <f t="shared" si="4"/>
        <v>0.18070009460737937</v>
      </c>
      <c r="N7" s="20">
        <f t="shared" si="5"/>
        <v>0.1838097673229353</v>
      </c>
      <c r="O7" s="21">
        <v>191</v>
      </c>
      <c r="P7" s="19">
        <v>179.72</v>
      </c>
      <c r="Q7" s="20">
        <f t="shared" si="6"/>
        <v>0.039735099337748346</v>
      </c>
      <c r="R7" s="20">
        <f t="shared" si="7"/>
        <v>0.04053183329071849</v>
      </c>
      <c r="S7" s="22">
        <v>42</v>
      </c>
      <c r="T7" s="19">
        <v>39.63</v>
      </c>
      <c r="U7" s="20">
        <f t="shared" si="8"/>
        <v>0.42005676442762535</v>
      </c>
      <c r="V7" s="20">
        <f t="shared" si="9"/>
        <v>0.4218767578624393</v>
      </c>
      <c r="W7" s="22">
        <v>444</v>
      </c>
      <c r="X7" s="19">
        <v>412.49</v>
      </c>
      <c r="Y7" s="20">
        <f t="shared" si="10"/>
        <v>0.23841059602649006</v>
      </c>
      <c r="Z7" s="20">
        <f t="shared" si="11"/>
        <v>0.2283610329838916</v>
      </c>
      <c r="AA7" s="21">
        <v>252</v>
      </c>
      <c r="AB7" s="19">
        <v>223.28</v>
      </c>
      <c r="AC7" s="22">
        <f t="shared" si="14"/>
        <v>1057</v>
      </c>
      <c r="AD7" s="19">
        <f t="shared" si="15"/>
        <v>977.75</v>
      </c>
      <c r="AE7" s="28">
        <v>419</v>
      </c>
      <c r="AF7" s="29"/>
    </row>
    <row r="8" spans="1:32" ht="43.5" customHeight="1">
      <c r="A8" s="16">
        <v>5</v>
      </c>
      <c r="B8" s="17" t="s">
        <v>37</v>
      </c>
      <c r="C8" s="18">
        <f t="shared" si="12"/>
        <v>3.443396226415094</v>
      </c>
      <c r="D8" s="18">
        <f t="shared" si="13"/>
        <v>3.4716845055647525</v>
      </c>
      <c r="E8" s="20">
        <f t="shared" si="0"/>
        <v>0.10534591194968554</v>
      </c>
      <c r="F8" s="20">
        <f t="shared" si="1"/>
        <v>0.10547624121031322</v>
      </c>
      <c r="G8" s="21">
        <v>67</v>
      </c>
      <c r="H8" s="19">
        <v>64.35</v>
      </c>
      <c r="I8" s="20">
        <f t="shared" si="2"/>
        <v>0.27672955974842767</v>
      </c>
      <c r="J8" s="20">
        <f t="shared" si="3"/>
        <v>0.2817125342162632</v>
      </c>
      <c r="K8" s="25">
        <v>176</v>
      </c>
      <c r="L8" s="27">
        <v>171.87</v>
      </c>
      <c r="M8" s="20">
        <f t="shared" si="4"/>
        <v>0.2688679245283019</v>
      </c>
      <c r="N8" s="20">
        <f t="shared" si="5"/>
        <v>0.2685833237719025</v>
      </c>
      <c r="O8" s="25">
        <v>171</v>
      </c>
      <c r="P8" s="27">
        <v>163.86</v>
      </c>
      <c r="Q8" s="20">
        <f t="shared" si="6"/>
        <v>0.0959119496855346</v>
      </c>
      <c r="R8" s="20">
        <f t="shared" si="7"/>
        <v>0.09474012031011816</v>
      </c>
      <c r="S8" s="22">
        <v>61</v>
      </c>
      <c r="T8" s="27">
        <v>57.8</v>
      </c>
      <c r="U8" s="20">
        <f t="shared" si="8"/>
        <v>0.19025157232704404</v>
      </c>
      <c r="V8" s="20">
        <f t="shared" si="9"/>
        <v>0.18743136258584797</v>
      </c>
      <c r="W8" s="22">
        <v>121</v>
      </c>
      <c r="X8" s="19">
        <v>114.35</v>
      </c>
      <c r="Y8" s="20">
        <f t="shared" si="10"/>
        <v>0.06289308176100629</v>
      </c>
      <c r="Z8" s="20">
        <f t="shared" si="11"/>
        <v>0.06205641790555491</v>
      </c>
      <c r="AA8" s="21">
        <v>40</v>
      </c>
      <c r="AB8" s="19">
        <v>37.86</v>
      </c>
      <c r="AC8" s="22">
        <f t="shared" si="14"/>
        <v>636</v>
      </c>
      <c r="AD8" s="19">
        <f t="shared" si="15"/>
        <v>610.09</v>
      </c>
      <c r="AE8" s="23">
        <v>307</v>
      </c>
      <c r="AF8" s="24"/>
    </row>
    <row r="9" spans="1:32" ht="43.5" customHeight="1">
      <c r="A9" s="16">
        <v>6</v>
      </c>
      <c r="B9" s="17" t="s">
        <v>38</v>
      </c>
      <c r="C9" s="18">
        <f t="shared" si="12"/>
        <v>1.6584022038567494</v>
      </c>
      <c r="D9" s="18">
        <f t="shared" si="13"/>
        <v>1.6939264824911044</v>
      </c>
      <c r="E9" s="20">
        <f t="shared" si="0"/>
        <v>0.0371900826446281</v>
      </c>
      <c r="F9" s="20">
        <f t="shared" si="1"/>
        <v>0.037598692750568874</v>
      </c>
      <c r="G9" s="21">
        <v>27</v>
      </c>
      <c r="H9" s="19">
        <v>24.62</v>
      </c>
      <c r="I9" s="20">
        <f t="shared" si="2"/>
        <v>0.12258953168044077</v>
      </c>
      <c r="J9" s="20">
        <f t="shared" si="3"/>
        <v>0.12545623921442864</v>
      </c>
      <c r="K9" s="21">
        <v>89</v>
      </c>
      <c r="L9" s="19">
        <v>82.15</v>
      </c>
      <c r="M9" s="20">
        <f t="shared" si="4"/>
        <v>0.21212121212121213</v>
      </c>
      <c r="N9" s="20">
        <f t="shared" si="5"/>
        <v>0.21711641544875612</v>
      </c>
      <c r="O9" s="21">
        <v>154</v>
      </c>
      <c r="P9" s="19">
        <v>142.17</v>
      </c>
      <c r="Q9" s="20">
        <f t="shared" si="6"/>
        <v>0.06336088154269973</v>
      </c>
      <c r="R9" s="20">
        <f t="shared" si="7"/>
        <v>0.06548464440066586</v>
      </c>
      <c r="S9" s="22">
        <v>46</v>
      </c>
      <c r="T9" s="19">
        <v>42.88</v>
      </c>
      <c r="U9" s="20">
        <f t="shared" si="8"/>
        <v>0.4049586776859504</v>
      </c>
      <c r="V9" s="20">
        <f t="shared" si="9"/>
        <v>0.4010323605320628</v>
      </c>
      <c r="W9" s="22">
        <v>294</v>
      </c>
      <c r="X9" s="19">
        <v>262.6</v>
      </c>
      <c r="Y9" s="20">
        <f t="shared" si="10"/>
        <v>0.15977961432506887</v>
      </c>
      <c r="Z9" s="20">
        <f t="shared" si="11"/>
        <v>0.15331164765351782</v>
      </c>
      <c r="AA9" s="21">
        <v>116</v>
      </c>
      <c r="AB9" s="19">
        <v>100.39</v>
      </c>
      <c r="AC9" s="22">
        <f t="shared" si="14"/>
        <v>726</v>
      </c>
      <c r="AD9" s="19">
        <f t="shared" si="15"/>
        <v>654.81</v>
      </c>
      <c r="AE9" s="23">
        <v>348</v>
      </c>
      <c r="AF9" s="24"/>
    </row>
    <row r="10" spans="1:32" ht="43.5" customHeight="1">
      <c r="A10" s="16">
        <v>7</v>
      </c>
      <c r="B10" s="17" t="s">
        <v>39</v>
      </c>
      <c r="C10" s="18">
        <f t="shared" si="12"/>
        <v>3.47972972972973</v>
      </c>
      <c r="D10" s="18">
        <f t="shared" si="13"/>
        <v>3.544862191148843</v>
      </c>
      <c r="E10" s="20">
        <f t="shared" si="0"/>
        <v>0.09121621621621621</v>
      </c>
      <c r="F10" s="20">
        <f t="shared" si="1"/>
        <v>0.09322013745214146</v>
      </c>
      <c r="G10" s="21">
        <v>81</v>
      </c>
      <c r="H10" s="19">
        <v>78.4</v>
      </c>
      <c r="I10" s="20">
        <f t="shared" si="2"/>
        <v>0.31644144144144143</v>
      </c>
      <c r="J10" s="20">
        <f t="shared" si="3"/>
        <v>0.3228817388409313</v>
      </c>
      <c r="K10" s="21">
        <v>281</v>
      </c>
      <c r="L10" s="19">
        <v>271.55</v>
      </c>
      <c r="M10" s="20">
        <f t="shared" si="4"/>
        <v>0.22747747747747749</v>
      </c>
      <c r="N10" s="20">
        <f t="shared" si="5"/>
        <v>0.23020855627690187</v>
      </c>
      <c r="O10" s="21">
        <v>202</v>
      </c>
      <c r="P10" s="19">
        <v>193.61</v>
      </c>
      <c r="Q10" s="20">
        <f t="shared" si="6"/>
        <v>0.10698198198198199</v>
      </c>
      <c r="R10" s="20">
        <f t="shared" si="7"/>
        <v>0.10747663551401869</v>
      </c>
      <c r="S10" s="22">
        <v>95</v>
      </c>
      <c r="T10" s="19">
        <v>90.39</v>
      </c>
      <c r="U10" s="20">
        <f t="shared" si="8"/>
        <v>0.1768018018018018</v>
      </c>
      <c r="V10" s="20">
        <f t="shared" si="9"/>
        <v>0.16993650567168436</v>
      </c>
      <c r="W10" s="22">
        <v>157</v>
      </c>
      <c r="X10" s="19">
        <v>142.92</v>
      </c>
      <c r="Y10" s="20">
        <f t="shared" si="10"/>
        <v>0.08108108108108109</v>
      </c>
      <c r="Z10" s="20">
        <f t="shared" si="11"/>
        <v>0.07627642624432238</v>
      </c>
      <c r="AA10" s="21">
        <v>72</v>
      </c>
      <c r="AB10" s="19">
        <v>64.15</v>
      </c>
      <c r="AC10" s="22">
        <f t="shared" si="14"/>
        <v>888</v>
      </c>
      <c r="AD10" s="19">
        <f t="shared" si="15"/>
        <v>841.02</v>
      </c>
      <c r="AE10" s="23">
        <v>512</v>
      </c>
      <c r="AF10" s="24"/>
    </row>
    <row r="11" spans="1:32" ht="43.5" customHeight="1">
      <c r="A11" s="16">
        <v>8</v>
      </c>
      <c r="B11" s="17" t="s">
        <v>44</v>
      </c>
      <c r="C11" s="18">
        <f t="shared" si="12"/>
        <v>1.7905759162303665</v>
      </c>
      <c r="D11" s="18">
        <f t="shared" si="13"/>
        <v>1.8228869097630653</v>
      </c>
      <c r="E11" s="20">
        <f t="shared" si="0"/>
        <v>0.020942408376963352</v>
      </c>
      <c r="F11" s="20">
        <f t="shared" si="1"/>
        <v>0.021284938105640507</v>
      </c>
      <c r="G11" s="21">
        <v>4</v>
      </c>
      <c r="H11" s="19">
        <v>3.8</v>
      </c>
      <c r="I11" s="20">
        <f t="shared" si="2"/>
        <v>0.17801047120418848</v>
      </c>
      <c r="J11" s="20">
        <f t="shared" si="3"/>
        <v>0.18137007785806308</v>
      </c>
      <c r="K11" s="21">
        <v>34</v>
      </c>
      <c r="L11" s="19">
        <v>32.38</v>
      </c>
      <c r="M11" s="20">
        <f t="shared" si="4"/>
        <v>0.18324607329842932</v>
      </c>
      <c r="N11" s="20">
        <f t="shared" si="5"/>
        <v>0.18652327339942865</v>
      </c>
      <c r="O11" s="21">
        <v>35</v>
      </c>
      <c r="P11" s="19">
        <v>33.3</v>
      </c>
      <c r="Q11" s="20">
        <f t="shared" si="6"/>
        <v>0.07329842931937172</v>
      </c>
      <c r="R11" s="20">
        <f t="shared" si="7"/>
        <v>0.07438525737971209</v>
      </c>
      <c r="S11" s="22">
        <v>14</v>
      </c>
      <c r="T11" s="19">
        <v>13.28</v>
      </c>
      <c r="U11" s="20">
        <f t="shared" si="8"/>
        <v>0.2513089005235602</v>
      </c>
      <c r="V11" s="20">
        <f t="shared" si="9"/>
        <v>0.25653951716798296</v>
      </c>
      <c r="W11" s="22">
        <v>48</v>
      </c>
      <c r="X11" s="19">
        <v>45.8</v>
      </c>
      <c r="Y11" s="20">
        <f t="shared" si="10"/>
        <v>0.2931937172774869</v>
      </c>
      <c r="Z11" s="20">
        <f t="shared" si="11"/>
        <v>0.27989693608917265</v>
      </c>
      <c r="AA11" s="21">
        <v>56</v>
      </c>
      <c r="AB11" s="19">
        <v>49.97</v>
      </c>
      <c r="AC11" s="22">
        <f t="shared" si="14"/>
        <v>191</v>
      </c>
      <c r="AD11" s="19">
        <f t="shared" si="15"/>
        <v>178.53</v>
      </c>
      <c r="AE11" s="23">
        <v>89</v>
      </c>
      <c r="AF11" s="24"/>
    </row>
    <row r="12" spans="1:32" ht="43.5" customHeight="1">
      <c r="A12" s="16">
        <v>9</v>
      </c>
      <c r="B12" s="17" t="s">
        <v>40</v>
      </c>
      <c r="C12" s="18">
        <f t="shared" si="12"/>
        <v>3.2005943536404162</v>
      </c>
      <c r="D12" s="18">
        <f t="shared" si="13"/>
        <v>3.212849420849422</v>
      </c>
      <c r="E12" s="20">
        <f t="shared" si="0"/>
        <v>0.08915304606240713</v>
      </c>
      <c r="F12" s="20">
        <f t="shared" si="1"/>
        <v>0.08733590733590735</v>
      </c>
      <c r="G12" s="21">
        <v>60</v>
      </c>
      <c r="H12" s="19">
        <v>56.55</v>
      </c>
      <c r="I12" s="20">
        <f t="shared" si="2"/>
        <v>0.26151560178306094</v>
      </c>
      <c r="J12" s="20">
        <f t="shared" si="3"/>
        <v>0.2654826254826255</v>
      </c>
      <c r="K12" s="21">
        <v>176</v>
      </c>
      <c r="L12" s="27">
        <v>171.9</v>
      </c>
      <c r="M12" s="20">
        <f t="shared" si="4"/>
        <v>0.2674591381872214</v>
      </c>
      <c r="N12" s="20">
        <f t="shared" si="5"/>
        <v>0.2700849420849421</v>
      </c>
      <c r="O12" s="21">
        <v>180</v>
      </c>
      <c r="P12" s="19">
        <v>174.88</v>
      </c>
      <c r="Q12" s="20">
        <f t="shared" si="6"/>
        <v>0.1025260029717682</v>
      </c>
      <c r="R12" s="20">
        <f t="shared" si="7"/>
        <v>0.10321235521235522</v>
      </c>
      <c r="S12" s="22">
        <v>69</v>
      </c>
      <c r="T12" s="19">
        <v>66.83</v>
      </c>
      <c r="U12" s="20">
        <f t="shared" si="8"/>
        <v>0.2213967310549777</v>
      </c>
      <c r="V12" s="20">
        <f t="shared" si="9"/>
        <v>0.21604633204633206</v>
      </c>
      <c r="W12" s="22">
        <v>149</v>
      </c>
      <c r="X12" s="19">
        <v>139.89</v>
      </c>
      <c r="Y12" s="20">
        <f t="shared" si="10"/>
        <v>0.05794947994056464</v>
      </c>
      <c r="Z12" s="20">
        <f t="shared" si="11"/>
        <v>0.05783783783783785</v>
      </c>
      <c r="AA12" s="21">
        <v>39</v>
      </c>
      <c r="AB12" s="19">
        <v>37.45</v>
      </c>
      <c r="AC12" s="22">
        <f t="shared" si="14"/>
        <v>673</v>
      </c>
      <c r="AD12" s="19">
        <f t="shared" si="15"/>
        <v>647.4999999999999</v>
      </c>
      <c r="AE12" s="23">
        <v>342</v>
      </c>
      <c r="AF12" s="24"/>
    </row>
    <row r="13" spans="1:32" s="30" customFormat="1" ht="43.5" customHeight="1">
      <c r="A13" s="26">
        <v>10</v>
      </c>
      <c r="B13" s="17" t="s">
        <v>41</v>
      </c>
      <c r="C13" s="18">
        <f t="shared" si="12"/>
        <v>3.733153638814016</v>
      </c>
      <c r="D13" s="18">
        <f t="shared" si="13"/>
        <v>3.953977772447429</v>
      </c>
      <c r="E13" s="20">
        <f t="shared" si="0"/>
        <v>0.09973045822102426</v>
      </c>
      <c r="F13" s="20">
        <f t="shared" si="1"/>
        <v>0.11366434796513951</v>
      </c>
      <c r="G13" s="21">
        <v>74</v>
      </c>
      <c r="H13" s="19">
        <v>71.08</v>
      </c>
      <c r="I13" s="20">
        <f t="shared" si="2"/>
        <v>0.3247978436657682</v>
      </c>
      <c r="J13" s="20">
        <f t="shared" si="3"/>
        <v>0.34276804989206044</v>
      </c>
      <c r="K13" s="21">
        <v>241</v>
      </c>
      <c r="L13" s="19">
        <v>214.35</v>
      </c>
      <c r="M13" s="20">
        <f t="shared" si="4"/>
        <v>0.3005390835579515</v>
      </c>
      <c r="N13" s="20">
        <f t="shared" si="5"/>
        <v>0.2851363236587511</v>
      </c>
      <c r="O13" s="21">
        <v>223</v>
      </c>
      <c r="P13" s="19">
        <v>178.31</v>
      </c>
      <c r="Q13" s="20">
        <f t="shared" si="6"/>
        <v>0.09299191374663072</v>
      </c>
      <c r="R13" s="20">
        <f t="shared" si="7"/>
        <v>0.09522667306308466</v>
      </c>
      <c r="S13" s="22">
        <v>69</v>
      </c>
      <c r="T13" s="19">
        <v>59.55</v>
      </c>
      <c r="U13" s="20">
        <f t="shared" si="8"/>
        <v>0.1334231805929919</v>
      </c>
      <c r="V13" s="20">
        <f t="shared" si="9"/>
        <v>0.11420804349564244</v>
      </c>
      <c r="W13" s="22">
        <v>99</v>
      </c>
      <c r="X13" s="19">
        <v>71.42</v>
      </c>
      <c r="Y13" s="20">
        <f t="shared" si="10"/>
        <v>0.04851752021563342</v>
      </c>
      <c r="Z13" s="20">
        <f t="shared" si="11"/>
        <v>0.04899656192532182</v>
      </c>
      <c r="AA13" s="21">
        <v>36</v>
      </c>
      <c r="AB13" s="19">
        <v>30.64</v>
      </c>
      <c r="AC13" s="22">
        <f t="shared" si="14"/>
        <v>742</v>
      </c>
      <c r="AD13" s="19">
        <f t="shared" si="15"/>
        <v>625.35</v>
      </c>
      <c r="AE13" s="28">
        <v>434</v>
      </c>
      <c r="AF13" s="29"/>
    </row>
    <row r="14" spans="1:32" s="30" customFormat="1" ht="43.5" customHeight="1">
      <c r="A14" s="26">
        <v>11</v>
      </c>
      <c r="B14" s="17" t="s">
        <v>42</v>
      </c>
      <c r="C14" s="18">
        <f t="shared" si="12"/>
        <v>4.586129753914989</v>
      </c>
      <c r="D14" s="18">
        <f t="shared" si="13"/>
        <v>4.5505688091009455</v>
      </c>
      <c r="E14" s="20">
        <f t="shared" si="0"/>
        <v>0.13646532438478748</v>
      </c>
      <c r="F14" s="20">
        <f t="shared" si="1"/>
        <v>0.1293620697931167</v>
      </c>
      <c r="G14" s="21">
        <v>61</v>
      </c>
      <c r="H14" s="19">
        <v>53.9</v>
      </c>
      <c r="I14" s="20">
        <f t="shared" si="2"/>
        <v>0.41834451901565994</v>
      </c>
      <c r="J14" s="20">
        <f t="shared" si="3"/>
        <v>0.42147074353189656</v>
      </c>
      <c r="K14" s="21">
        <v>187</v>
      </c>
      <c r="L14" s="19">
        <v>175.61</v>
      </c>
      <c r="M14" s="20">
        <f t="shared" si="4"/>
        <v>0.2214765100671141</v>
      </c>
      <c r="N14" s="20">
        <f t="shared" si="5"/>
        <v>0.2229155666490664</v>
      </c>
      <c r="O14" s="21">
        <v>99</v>
      </c>
      <c r="P14" s="19">
        <v>92.88</v>
      </c>
      <c r="Q14" s="20">
        <f t="shared" si="6"/>
        <v>0.1342281879194631</v>
      </c>
      <c r="R14" s="20">
        <f t="shared" si="7"/>
        <v>0.14114625834013345</v>
      </c>
      <c r="S14" s="22">
        <v>60</v>
      </c>
      <c r="T14" s="19">
        <v>58.81</v>
      </c>
      <c r="U14" s="20">
        <f t="shared" si="8"/>
        <v>0.07829977628635347</v>
      </c>
      <c r="V14" s="20">
        <f t="shared" si="9"/>
        <v>0.07437719003504056</v>
      </c>
      <c r="W14" s="22">
        <v>35</v>
      </c>
      <c r="X14" s="19">
        <v>30.99</v>
      </c>
      <c r="Y14" s="20">
        <f t="shared" si="10"/>
        <v>0.011185682326621925</v>
      </c>
      <c r="Z14" s="20">
        <f t="shared" si="11"/>
        <v>0.010728171650746412</v>
      </c>
      <c r="AA14" s="21">
        <v>5</v>
      </c>
      <c r="AB14" s="19">
        <v>4.47</v>
      </c>
      <c r="AC14" s="22">
        <f t="shared" si="14"/>
        <v>447</v>
      </c>
      <c r="AD14" s="19">
        <f t="shared" si="15"/>
        <v>416.65999999999997</v>
      </c>
      <c r="AE14" s="28">
        <v>240</v>
      </c>
      <c r="AF14" s="29"/>
    </row>
    <row r="15" spans="1:32" ht="43.5" customHeight="1" thickBot="1">
      <c r="A15" s="16">
        <v>12</v>
      </c>
      <c r="B15" s="33" t="s">
        <v>43</v>
      </c>
      <c r="C15" s="34">
        <f t="shared" si="12"/>
        <v>3.3475336322869955</v>
      </c>
      <c r="D15" s="34">
        <f t="shared" si="13"/>
        <v>3.4373884574927014</v>
      </c>
      <c r="E15" s="35">
        <f t="shared" si="0"/>
        <v>0.09417040358744394</v>
      </c>
      <c r="F15" s="35">
        <f t="shared" si="1"/>
        <v>0.09833469252679973</v>
      </c>
      <c r="G15" s="36">
        <v>84</v>
      </c>
      <c r="H15" s="37">
        <v>83.2</v>
      </c>
      <c r="I15" s="35">
        <f t="shared" si="2"/>
        <v>0.2757847533632287</v>
      </c>
      <c r="J15" s="35">
        <f t="shared" si="3"/>
        <v>0.28239312602678196</v>
      </c>
      <c r="K15" s="36">
        <v>246</v>
      </c>
      <c r="L15" s="37">
        <v>238.93</v>
      </c>
      <c r="M15" s="35">
        <f t="shared" si="4"/>
        <v>0.2645739910313901</v>
      </c>
      <c r="N15" s="35">
        <f t="shared" si="5"/>
        <v>0.26676831069980733</v>
      </c>
      <c r="O15" s="36">
        <v>236</v>
      </c>
      <c r="P15" s="37">
        <v>225.71</v>
      </c>
      <c r="Q15" s="35">
        <f t="shared" si="6"/>
        <v>0.1109865470852018</v>
      </c>
      <c r="R15" s="35">
        <f t="shared" si="7"/>
        <v>0.11307307733219868</v>
      </c>
      <c r="S15" s="38">
        <v>99</v>
      </c>
      <c r="T15" s="37">
        <v>95.67</v>
      </c>
      <c r="U15" s="35">
        <f t="shared" si="8"/>
        <v>0.1625560538116592</v>
      </c>
      <c r="V15" s="35">
        <f t="shared" si="9"/>
        <v>0.1535888617050195</v>
      </c>
      <c r="W15" s="38">
        <v>145</v>
      </c>
      <c r="X15" s="37">
        <v>129.95</v>
      </c>
      <c r="Y15" s="35">
        <f t="shared" si="10"/>
        <v>0.09192825112107623</v>
      </c>
      <c r="Z15" s="35">
        <f t="shared" si="11"/>
        <v>0.0858419317093926</v>
      </c>
      <c r="AA15" s="36">
        <v>82</v>
      </c>
      <c r="AB15" s="37">
        <v>72.63</v>
      </c>
      <c r="AC15" s="38">
        <f t="shared" si="14"/>
        <v>892</v>
      </c>
      <c r="AD15" s="37">
        <f t="shared" si="15"/>
        <v>846.0900000000001</v>
      </c>
      <c r="AE15" s="39">
        <v>469</v>
      </c>
      <c r="AF15" s="24"/>
    </row>
    <row r="16" spans="1:31" ht="43.5" customHeight="1" thickBot="1">
      <c r="A16" s="32"/>
      <c r="B16" s="40" t="s">
        <v>30</v>
      </c>
      <c r="C16" s="41">
        <f>(((G16*5)+(K16*3)+(O16+S16))*2)/AC16</f>
        <v>2.9106216122707878</v>
      </c>
      <c r="D16" s="41">
        <f>(((H16*5)+(L16*3)+(P16+T16))*2)/AD16</f>
        <v>2.964981170942097</v>
      </c>
      <c r="E16" s="42">
        <f t="shared" si="0"/>
        <v>0.07265597970245646</v>
      </c>
      <c r="F16" s="42">
        <f t="shared" si="1"/>
        <v>0.07424541405358298</v>
      </c>
      <c r="G16" s="43">
        <f>SUM(G4:G15)</f>
        <v>630</v>
      </c>
      <c r="H16" s="44">
        <f>SUM(H4:H15)</f>
        <v>599.7500000000001</v>
      </c>
      <c r="I16" s="42">
        <f t="shared" si="2"/>
        <v>0.2500288317379772</v>
      </c>
      <c r="J16" s="42">
        <f t="shared" si="3"/>
        <v>0.25545497985872634</v>
      </c>
      <c r="K16" s="43">
        <f>SUM(K4:K15)</f>
        <v>2168</v>
      </c>
      <c r="L16" s="44">
        <f>SUM(L4:L15)</f>
        <v>2063.5499999999997</v>
      </c>
      <c r="M16" s="42">
        <f t="shared" si="4"/>
        <v>0.246684350132626</v>
      </c>
      <c r="N16" s="42">
        <f t="shared" si="5"/>
        <v>0.24796916045427422</v>
      </c>
      <c r="O16" s="43">
        <f>SUM(O4:O15)</f>
        <v>2139</v>
      </c>
      <c r="P16" s="44">
        <f>SUM(P4:P15)</f>
        <v>2003.08</v>
      </c>
      <c r="Q16" s="42">
        <f t="shared" si="6"/>
        <v>0.09526006227655404</v>
      </c>
      <c r="R16" s="42">
        <f t="shared" si="7"/>
        <v>0.09692941517268015</v>
      </c>
      <c r="S16" s="43">
        <f>SUM(S4:S15)</f>
        <v>826</v>
      </c>
      <c r="T16" s="44">
        <f>SUM(T4:T15)</f>
        <v>782.9899999999999</v>
      </c>
      <c r="U16" s="42">
        <f>W16/AC16</f>
        <v>0.22650213354861032</v>
      </c>
      <c r="V16" s="42">
        <f>X16/AD16</f>
        <v>0.22079639115913222</v>
      </c>
      <c r="W16" s="43">
        <f>SUM(W4:W15)</f>
        <v>1964</v>
      </c>
      <c r="X16" s="44">
        <f>SUM(X4:X15)</f>
        <v>1783.5800000000004</v>
      </c>
      <c r="Y16" s="42">
        <f t="shared" si="10"/>
        <v>0.10886864260177603</v>
      </c>
      <c r="Z16" s="42">
        <f t="shared" si="11"/>
        <v>0.10460463930160413</v>
      </c>
      <c r="AA16" s="43">
        <f>SUM(AA4:AA15)</f>
        <v>944</v>
      </c>
      <c r="AB16" s="43">
        <f>SUM(AB4:AB15)</f>
        <v>844.99</v>
      </c>
      <c r="AC16" s="43">
        <f>SUM(AC4:AC15)</f>
        <v>8671</v>
      </c>
      <c r="AD16" s="44">
        <f>SUM(AD4:AD15)</f>
        <v>8077.94</v>
      </c>
      <c r="AE16" s="45">
        <f>SUM(AE4:AE15)</f>
        <v>4532</v>
      </c>
    </row>
    <row r="18" ht="20.25">
      <c r="A18" s="31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Tertiary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Warring</dc:creator>
  <cp:keywords/>
  <dc:description/>
  <cp:lastModifiedBy>Emma Roache</cp:lastModifiedBy>
  <cp:lastPrinted>2007-05-08T04:30:26Z</cp:lastPrinted>
  <dcterms:created xsi:type="dcterms:W3CDTF">2007-04-16T03:55:36Z</dcterms:created>
  <dcterms:modified xsi:type="dcterms:W3CDTF">2016-11-11T03:23:56Z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>PBRF Census data</vt:lpwstr>
  </property>
  <property fmtid="{D5CDD505-2E9C-101B-9397-08002B2CF9AE}" pid="3" name="Objective-CreationStamp">
    <vt:filetime>2007-04-17T00:00:00Z</vt:filetime>
  </property>
  <property fmtid="{D5CDD505-2E9C-101B-9397-08002B2CF9AE}" pid="4" name="Objective-Id">
    <vt:lpwstr>A248297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2007-05-03T00:00:00Z</vt:filetime>
  </property>
  <property fmtid="{D5CDD505-2E9C-101B-9397-08002B2CF9AE}" pid="9" name="Objective-Owner">
    <vt:lpwstr>Brenden Mischewski</vt:lpwstr>
  </property>
  <property fmtid="{D5CDD505-2E9C-101B-9397-08002B2CF9AE}" pid="10" name="Objective-Path">
    <vt:lpwstr>Objective Global Folder:TEC Global Folder:Fund Management:Research and Capability Funding:Performance Based Research Fund (PBRF):Reporting:Public Reports:2006:FM-R-PBRF-Reporting-Public Reports-2006- SOURCE DATA -NO:</vt:lpwstr>
  </property>
  <property fmtid="{D5CDD505-2E9C-101B-9397-08002B2CF9AE}" pid="11" name="Objective-Parent">
    <vt:lpwstr>FM-R-PBRF-Reporting-Public Reports-2006- SOURCE DATA -NO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 A-2  1 May 2007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FM-R-01-11-06-04-02/07-1151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EDUMIS Number">
    <vt:lpwstr/>
  </property>
  <property fmtid="{D5CDD505-2E9C-101B-9397-08002B2CF9AE}" pid="21" name="Objective-Ministerial Number">
    <vt:lpwstr/>
  </property>
  <property fmtid="{D5CDD505-2E9C-101B-9397-08002B2CF9AE}" pid="22" name="Objective-Fund Name">
    <vt:lpwstr>PBRF</vt:lpwstr>
  </property>
  <property fmtid="{D5CDD505-2E9C-101B-9397-08002B2CF9AE}" pid="23" name="Objective-Reference [system]">
    <vt:lpwstr/>
  </property>
  <property fmtid="{D5CDD505-2E9C-101B-9397-08002B2CF9AE}" pid="24" name="Objective-Date [system]">
    <vt:lpwstr/>
  </property>
  <property fmtid="{D5CDD505-2E9C-101B-9397-08002B2CF9AE}" pid="25" name="Objective-Action [system]">
    <vt:lpwstr/>
  </property>
  <property fmtid="{D5CDD505-2E9C-101B-9397-08002B2CF9AE}" pid="26" name="Objective-Responsible [system]">
    <vt:lpwstr/>
  </property>
  <property fmtid="{D5CDD505-2E9C-101B-9397-08002B2CF9AE}" pid="27" name="Objective-Financial Year [system]">
    <vt:lpwstr/>
  </property>
  <property fmtid="{D5CDD505-2E9C-101B-9397-08002B2CF9AE}" pid="28" name="Objective-Calendar Year [system]">
    <vt:lpwstr/>
  </property>
</Properties>
</file>